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Volumes/publication$/Publications/2024-Prelim-Budget/Issue Briefs/PEG/"/>
    </mc:Choice>
  </mc:AlternateContent>
  <xr:revisionPtr revIDLastSave="0" documentId="8_{2E0B52F5-9002-9349-AAEB-ACEB34A8FD54}" xr6:coauthVersionLast="47" xr6:coauthVersionMax="47" xr10:uidLastSave="{00000000-0000-0000-0000-000000000000}"/>
  <bookViews>
    <workbookView xWindow="6020" yWindow="4340" windowWidth="34280" windowHeight="17580" xr2:uid="{F9C3E23A-6BE6-4C07-B0CF-B906821871B6}"/>
  </bookViews>
  <sheets>
    <sheet name="ReadMe" sheetId="5" r:id="rId1"/>
    <sheet name="FY2024" sheetId="1" r:id="rId2"/>
    <sheet name="FY2025" sheetId="2" r:id="rId3"/>
    <sheet name="FY2026" sheetId="3" r:id="rId4"/>
    <sheet name="FY2027" sheetId="4" r:id="rId5"/>
  </sheets>
  <definedNames>
    <definedName name="_xlnm._FilterDatabase" localSheetId="1" hidden="1">'FY2024'!$A$1:$L$89</definedName>
    <definedName name="_xlnm._FilterDatabase" localSheetId="2" hidden="1">'FY2025'!$A$1:$L$89</definedName>
    <definedName name="_xlnm._FilterDatabase" localSheetId="3" hidden="1">'FY2026'!$A$1:$L$89</definedName>
    <definedName name="_xlnm._FilterDatabase" localSheetId="4" hidden="1">'FY2027'!$A$1:$L$89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9" i="4" l="1"/>
  <c r="L89" i="4" s="1"/>
  <c r="K88" i="4"/>
  <c r="L88" i="4" s="1"/>
  <c r="K87" i="4"/>
  <c r="L87" i="4" s="1"/>
  <c r="K86" i="4"/>
  <c r="L86" i="4" s="1"/>
  <c r="K85" i="4"/>
  <c r="L85" i="4" s="1"/>
  <c r="K84" i="4"/>
  <c r="L84" i="4" s="1"/>
  <c r="K83" i="4"/>
  <c r="L83" i="4" s="1"/>
  <c r="K82" i="4"/>
  <c r="L82" i="4" s="1"/>
  <c r="K81" i="4"/>
  <c r="L81" i="4" s="1"/>
  <c r="K80" i="4"/>
  <c r="L80" i="4" s="1"/>
  <c r="K79" i="4"/>
  <c r="L79" i="4" s="1"/>
  <c r="K78" i="4"/>
  <c r="L78" i="4" s="1"/>
  <c r="K77" i="4"/>
  <c r="L77" i="4" s="1"/>
  <c r="K76" i="4"/>
  <c r="L76" i="4" s="1"/>
  <c r="K75" i="4"/>
  <c r="L75" i="4" s="1"/>
  <c r="K74" i="4"/>
  <c r="L74" i="4" s="1"/>
  <c r="K73" i="4"/>
  <c r="L73" i="4" s="1"/>
  <c r="K72" i="4"/>
  <c r="L72" i="4" s="1"/>
  <c r="K71" i="4"/>
  <c r="L71" i="4" s="1"/>
  <c r="K70" i="4"/>
  <c r="L70" i="4" s="1"/>
  <c r="K69" i="4"/>
  <c r="L69" i="4" s="1"/>
  <c r="K68" i="4"/>
  <c r="L68" i="4" s="1"/>
  <c r="K67" i="4"/>
  <c r="L67" i="4" s="1"/>
  <c r="K66" i="4"/>
  <c r="L66" i="4" s="1"/>
  <c r="K65" i="4"/>
  <c r="L65" i="4" s="1"/>
  <c r="K64" i="4"/>
  <c r="L64" i="4" s="1"/>
  <c r="K63" i="4"/>
  <c r="L63" i="4" s="1"/>
  <c r="K62" i="4"/>
  <c r="L62" i="4" s="1"/>
  <c r="K61" i="4"/>
  <c r="L61" i="4" s="1"/>
  <c r="K60" i="4"/>
  <c r="L60" i="4" s="1"/>
  <c r="K59" i="4"/>
  <c r="L59" i="4" s="1"/>
  <c r="K58" i="4"/>
  <c r="L58" i="4" s="1"/>
  <c r="K57" i="4"/>
  <c r="L57" i="4" s="1"/>
  <c r="K56" i="4"/>
  <c r="L56" i="4" s="1"/>
  <c r="K55" i="4"/>
  <c r="L55" i="4" s="1"/>
  <c r="K54" i="4"/>
  <c r="L54" i="4" s="1"/>
  <c r="K53" i="4"/>
  <c r="L53" i="4" s="1"/>
  <c r="K52" i="4"/>
  <c r="L52" i="4" s="1"/>
  <c r="K51" i="4"/>
  <c r="L51" i="4" s="1"/>
  <c r="K50" i="4"/>
  <c r="L50" i="4" s="1"/>
  <c r="K49" i="4"/>
  <c r="L49" i="4" s="1"/>
  <c r="K48" i="4"/>
  <c r="L48" i="4" s="1"/>
  <c r="K47" i="4"/>
  <c r="L47" i="4" s="1"/>
  <c r="K46" i="4"/>
  <c r="L46" i="4" s="1"/>
  <c r="K45" i="4"/>
  <c r="L45" i="4" s="1"/>
  <c r="K44" i="4"/>
  <c r="L44" i="4" s="1"/>
  <c r="K43" i="4"/>
  <c r="L43" i="4" s="1"/>
  <c r="K42" i="4"/>
  <c r="L42" i="4" s="1"/>
  <c r="K41" i="4"/>
  <c r="L41" i="4" s="1"/>
  <c r="K40" i="4"/>
  <c r="L40" i="4" s="1"/>
  <c r="K39" i="4"/>
  <c r="L39" i="4" s="1"/>
  <c r="K38" i="4"/>
  <c r="L38" i="4" s="1"/>
  <c r="K37" i="4"/>
  <c r="L37" i="4" s="1"/>
  <c r="K36" i="4"/>
  <c r="L36" i="4" s="1"/>
  <c r="K35" i="4"/>
  <c r="L35" i="4" s="1"/>
  <c r="K34" i="4"/>
  <c r="L34" i="4" s="1"/>
  <c r="K33" i="4"/>
  <c r="L33" i="4" s="1"/>
  <c r="K32" i="4"/>
  <c r="L32" i="4" s="1"/>
  <c r="K31" i="4"/>
  <c r="L31" i="4" s="1"/>
  <c r="K30" i="4"/>
  <c r="L30" i="4" s="1"/>
  <c r="K29" i="4"/>
  <c r="L29" i="4" s="1"/>
  <c r="K28" i="4"/>
  <c r="L28" i="4" s="1"/>
  <c r="K27" i="4"/>
  <c r="L27" i="4" s="1"/>
  <c r="K26" i="4"/>
  <c r="L26" i="4" s="1"/>
  <c r="K25" i="4"/>
  <c r="L25" i="4" s="1"/>
  <c r="K24" i="4"/>
  <c r="L24" i="4" s="1"/>
  <c r="K23" i="4"/>
  <c r="L23" i="4" s="1"/>
  <c r="K22" i="4"/>
  <c r="L22" i="4" s="1"/>
  <c r="K21" i="4"/>
  <c r="L21" i="4" s="1"/>
  <c r="K20" i="4"/>
  <c r="L20" i="4" s="1"/>
  <c r="K19" i="4"/>
  <c r="L19" i="4" s="1"/>
  <c r="K18" i="4"/>
  <c r="L18" i="4" s="1"/>
  <c r="K17" i="4"/>
  <c r="L17" i="4" s="1"/>
  <c r="K16" i="4"/>
  <c r="L16" i="4" s="1"/>
  <c r="K15" i="4"/>
  <c r="L15" i="4" s="1"/>
  <c r="K14" i="4"/>
  <c r="L14" i="4" s="1"/>
  <c r="K13" i="4"/>
  <c r="L13" i="4" s="1"/>
  <c r="K12" i="4"/>
  <c r="L12" i="4" s="1"/>
  <c r="K11" i="4"/>
  <c r="L11" i="4" s="1"/>
  <c r="K10" i="4"/>
  <c r="L10" i="4" s="1"/>
  <c r="K9" i="4"/>
  <c r="L9" i="4" s="1"/>
  <c r="K8" i="4"/>
  <c r="L8" i="4" s="1"/>
  <c r="K7" i="4"/>
  <c r="L7" i="4" s="1"/>
  <c r="K6" i="4"/>
  <c r="L6" i="4" s="1"/>
  <c r="K5" i="4"/>
  <c r="L5" i="4" s="1"/>
  <c r="K4" i="4"/>
  <c r="L4" i="4" s="1"/>
  <c r="K3" i="4"/>
  <c r="L3" i="4" s="1"/>
  <c r="J91" i="4"/>
  <c r="I91" i="4"/>
  <c r="H91" i="4"/>
  <c r="G91" i="4"/>
  <c r="F91" i="4"/>
  <c r="E91" i="4"/>
  <c r="D91" i="4"/>
  <c r="C91" i="4"/>
  <c r="K89" i="3"/>
  <c r="L89" i="3" s="1"/>
  <c r="K88" i="3"/>
  <c r="L88" i="3" s="1"/>
  <c r="K87" i="3"/>
  <c r="L87" i="3" s="1"/>
  <c r="K86" i="3"/>
  <c r="L86" i="3" s="1"/>
  <c r="K85" i="3"/>
  <c r="L85" i="3" s="1"/>
  <c r="K84" i="3"/>
  <c r="L84" i="3" s="1"/>
  <c r="K83" i="3"/>
  <c r="L83" i="3" s="1"/>
  <c r="K82" i="3"/>
  <c r="L82" i="3" s="1"/>
  <c r="K81" i="3"/>
  <c r="L81" i="3" s="1"/>
  <c r="K80" i="3"/>
  <c r="L80" i="3" s="1"/>
  <c r="K79" i="3"/>
  <c r="L79" i="3" s="1"/>
  <c r="K78" i="3"/>
  <c r="L78" i="3" s="1"/>
  <c r="K77" i="3"/>
  <c r="L77" i="3" s="1"/>
  <c r="K76" i="3"/>
  <c r="L76" i="3" s="1"/>
  <c r="K75" i="3"/>
  <c r="L75" i="3" s="1"/>
  <c r="K74" i="3"/>
  <c r="L74" i="3" s="1"/>
  <c r="K73" i="3"/>
  <c r="L73" i="3" s="1"/>
  <c r="K72" i="3"/>
  <c r="L72" i="3" s="1"/>
  <c r="K71" i="3"/>
  <c r="L71" i="3" s="1"/>
  <c r="K70" i="3"/>
  <c r="L70" i="3" s="1"/>
  <c r="K69" i="3"/>
  <c r="L69" i="3" s="1"/>
  <c r="K68" i="3"/>
  <c r="L68" i="3" s="1"/>
  <c r="K67" i="3"/>
  <c r="L67" i="3" s="1"/>
  <c r="K66" i="3"/>
  <c r="L66" i="3" s="1"/>
  <c r="K65" i="3"/>
  <c r="L65" i="3" s="1"/>
  <c r="K64" i="3"/>
  <c r="L64" i="3" s="1"/>
  <c r="K63" i="3"/>
  <c r="L63" i="3" s="1"/>
  <c r="K62" i="3"/>
  <c r="L62" i="3" s="1"/>
  <c r="K61" i="3"/>
  <c r="L61" i="3" s="1"/>
  <c r="K60" i="3"/>
  <c r="L60" i="3" s="1"/>
  <c r="K59" i="3"/>
  <c r="L59" i="3" s="1"/>
  <c r="K58" i="3"/>
  <c r="L58" i="3" s="1"/>
  <c r="K57" i="3"/>
  <c r="L57" i="3" s="1"/>
  <c r="K56" i="3"/>
  <c r="L56" i="3" s="1"/>
  <c r="K55" i="3"/>
  <c r="L55" i="3" s="1"/>
  <c r="K54" i="3"/>
  <c r="L54" i="3" s="1"/>
  <c r="K53" i="3"/>
  <c r="L53" i="3" s="1"/>
  <c r="K52" i="3"/>
  <c r="L52" i="3" s="1"/>
  <c r="K51" i="3"/>
  <c r="L51" i="3" s="1"/>
  <c r="K50" i="3"/>
  <c r="L50" i="3" s="1"/>
  <c r="K49" i="3"/>
  <c r="L49" i="3" s="1"/>
  <c r="K48" i="3"/>
  <c r="L48" i="3" s="1"/>
  <c r="K47" i="3"/>
  <c r="L47" i="3" s="1"/>
  <c r="K46" i="3"/>
  <c r="L46" i="3" s="1"/>
  <c r="K45" i="3"/>
  <c r="L45" i="3" s="1"/>
  <c r="K44" i="3"/>
  <c r="L44" i="3" s="1"/>
  <c r="K43" i="3"/>
  <c r="L43" i="3" s="1"/>
  <c r="K42" i="3"/>
  <c r="L42" i="3" s="1"/>
  <c r="K41" i="3"/>
  <c r="L41" i="3" s="1"/>
  <c r="K40" i="3"/>
  <c r="L40" i="3" s="1"/>
  <c r="K39" i="3"/>
  <c r="L39" i="3" s="1"/>
  <c r="K38" i="3"/>
  <c r="L38" i="3" s="1"/>
  <c r="K37" i="3"/>
  <c r="L37" i="3" s="1"/>
  <c r="K36" i="3"/>
  <c r="L36" i="3" s="1"/>
  <c r="K35" i="3"/>
  <c r="L35" i="3" s="1"/>
  <c r="K34" i="3"/>
  <c r="L34" i="3" s="1"/>
  <c r="K33" i="3"/>
  <c r="L33" i="3" s="1"/>
  <c r="K32" i="3"/>
  <c r="L32" i="3" s="1"/>
  <c r="K31" i="3"/>
  <c r="L31" i="3" s="1"/>
  <c r="K30" i="3"/>
  <c r="L30" i="3" s="1"/>
  <c r="K29" i="3"/>
  <c r="L29" i="3" s="1"/>
  <c r="K28" i="3"/>
  <c r="L28" i="3" s="1"/>
  <c r="K27" i="3"/>
  <c r="L27" i="3" s="1"/>
  <c r="K26" i="3"/>
  <c r="L26" i="3" s="1"/>
  <c r="K25" i="3"/>
  <c r="L25" i="3" s="1"/>
  <c r="K24" i="3"/>
  <c r="L24" i="3" s="1"/>
  <c r="K23" i="3"/>
  <c r="L23" i="3" s="1"/>
  <c r="K22" i="3"/>
  <c r="L22" i="3" s="1"/>
  <c r="K21" i="3"/>
  <c r="L21" i="3" s="1"/>
  <c r="K20" i="3"/>
  <c r="L20" i="3" s="1"/>
  <c r="K19" i="3"/>
  <c r="L19" i="3" s="1"/>
  <c r="K18" i="3"/>
  <c r="L18" i="3" s="1"/>
  <c r="K17" i="3"/>
  <c r="L17" i="3" s="1"/>
  <c r="K16" i="3"/>
  <c r="L16" i="3" s="1"/>
  <c r="K15" i="3"/>
  <c r="L15" i="3" s="1"/>
  <c r="K14" i="3"/>
  <c r="L14" i="3" s="1"/>
  <c r="K13" i="3"/>
  <c r="L13" i="3" s="1"/>
  <c r="K12" i="3"/>
  <c r="L12" i="3" s="1"/>
  <c r="K11" i="3"/>
  <c r="L11" i="3" s="1"/>
  <c r="K10" i="3"/>
  <c r="L10" i="3" s="1"/>
  <c r="K9" i="3"/>
  <c r="L9" i="3" s="1"/>
  <c r="K8" i="3"/>
  <c r="L8" i="3" s="1"/>
  <c r="K7" i="3"/>
  <c r="L7" i="3" s="1"/>
  <c r="K6" i="3"/>
  <c r="L6" i="3" s="1"/>
  <c r="K5" i="3"/>
  <c r="L5" i="3" s="1"/>
  <c r="K4" i="3"/>
  <c r="L4" i="3" s="1"/>
  <c r="K3" i="3"/>
  <c r="L3" i="3" s="1"/>
  <c r="J91" i="3"/>
  <c r="I91" i="3"/>
  <c r="H91" i="3"/>
  <c r="G91" i="3"/>
  <c r="F91" i="3"/>
  <c r="E91" i="3"/>
  <c r="D91" i="3"/>
  <c r="C91" i="3"/>
  <c r="K89" i="2"/>
  <c r="L89" i="2" s="1"/>
  <c r="K88" i="2"/>
  <c r="L88" i="2" s="1"/>
  <c r="K87" i="2"/>
  <c r="L87" i="2" s="1"/>
  <c r="K86" i="2"/>
  <c r="L86" i="2" s="1"/>
  <c r="K85" i="2"/>
  <c r="L85" i="2" s="1"/>
  <c r="K84" i="2"/>
  <c r="L84" i="2" s="1"/>
  <c r="K83" i="2"/>
  <c r="L83" i="2" s="1"/>
  <c r="K82" i="2"/>
  <c r="L82" i="2" s="1"/>
  <c r="K81" i="2"/>
  <c r="L81" i="2" s="1"/>
  <c r="K80" i="2"/>
  <c r="L80" i="2" s="1"/>
  <c r="K79" i="2"/>
  <c r="L79" i="2" s="1"/>
  <c r="K78" i="2"/>
  <c r="L78" i="2" s="1"/>
  <c r="K77" i="2"/>
  <c r="L77" i="2" s="1"/>
  <c r="K76" i="2"/>
  <c r="L76" i="2" s="1"/>
  <c r="K75" i="2"/>
  <c r="L75" i="2" s="1"/>
  <c r="K74" i="2"/>
  <c r="L74" i="2" s="1"/>
  <c r="K73" i="2"/>
  <c r="L73" i="2" s="1"/>
  <c r="K72" i="2"/>
  <c r="L72" i="2" s="1"/>
  <c r="K71" i="2"/>
  <c r="L71" i="2" s="1"/>
  <c r="K70" i="2"/>
  <c r="L70" i="2" s="1"/>
  <c r="K69" i="2"/>
  <c r="L69" i="2" s="1"/>
  <c r="K68" i="2"/>
  <c r="L68" i="2" s="1"/>
  <c r="K67" i="2"/>
  <c r="L67" i="2" s="1"/>
  <c r="K66" i="2"/>
  <c r="L66" i="2" s="1"/>
  <c r="K65" i="2"/>
  <c r="L65" i="2" s="1"/>
  <c r="K64" i="2"/>
  <c r="L64" i="2" s="1"/>
  <c r="K63" i="2"/>
  <c r="L63" i="2" s="1"/>
  <c r="K62" i="2"/>
  <c r="L62" i="2" s="1"/>
  <c r="K61" i="2"/>
  <c r="L61" i="2" s="1"/>
  <c r="K60" i="2"/>
  <c r="L60" i="2" s="1"/>
  <c r="K59" i="2"/>
  <c r="L59" i="2" s="1"/>
  <c r="K58" i="2"/>
  <c r="L58" i="2" s="1"/>
  <c r="K57" i="2"/>
  <c r="L57" i="2" s="1"/>
  <c r="K56" i="2"/>
  <c r="L56" i="2" s="1"/>
  <c r="K55" i="2"/>
  <c r="L55" i="2" s="1"/>
  <c r="K54" i="2"/>
  <c r="L54" i="2" s="1"/>
  <c r="K53" i="2"/>
  <c r="L53" i="2" s="1"/>
  <c r="K52" i="2"/>
  <c r="L52" i="2" s="1"/>
  <c r="K51" i="2"/>
  <c r="L51" i="2" s="1"/>
  <c r="K50" i="2"/>
  <c r="L50" i="2" s="1"/>
  <c r="K49" i="2"/>
  <c r="L49" i="2" s="1"/>
  <c r="K48" i="2"/>
  <c r="L48" i="2" s="1"/>
  <c r="K47" i="2"/>
  <c r="L47" i="2" s="1"/>
  <c r="K46" i="2"/>
  <c r="L46" i="2" s="1"/>
  <c r="K45" i="2"/>
  <c r="L45" i="2" s="1"/>
  <c r="K44" i="2"/>
  <c r="L44" i="2" s="1"/>
  <c r="K43" i="2"/>
  <c r="L43" i="2" s="1"/>
  <c r="K42" i="2"/>
  <c r="L42" i="2" s="1"/>
  <c r="K41" i="2"/>
  <c r="L41" i="2" s="1"/>
  <c r="K40" i="2"/>
  <c r="L40" i="2" s="1"/>
  <c r="K39" i="2"/>
  <c r="L39" i="2" s="1"/>
  <c r="K38" i="2"/>
  <c r="L38" i="2" s="1"/>
  <c r="K37" i="2"/>
  <c r="L37" i="2" s="1"/>
  <c r="K36" i="2"/>
  <c r="L36" i="2" s="1"/>
  <c r="K35" i="2"/>
  <c r="L35" i="2" s="1"/>
  <c r="K34" i="2"/>
  <c r="L34" i="2" s="1"/>
  <c r="K33" i="2"/>
  <c r="L33" i="2" s="1"/>
  <c r="L32" i="2"/>
  <c r="K32" i="2"/>
  <c r="K31" i="2"/>
  <c r="L31" i="2" s="1"/>
  <c r="K30" i="2"/>
  <c r="L30" i="2" s="1"/>
  <c r="K29" i="2"/>
  <c r="L29" i="2" s="1"/>
  <c r="K28" i="2"/>
  <c r="L28" i="2" s="1"/>
  <c r="L27" i="2"/>
  <c r="K27" i="2"/>
  <c r="K26" i="2"/>
  <c r="L26" i="2" s="1"/>
  <c r="K25" i="2"/>
  <c r="L25" i="2" s="1"/>
  <c r="L24" i="2"/>
  <c r="K24" i="2"/>
  <c r="L23" i="2"/>
  <c r="K23" i="2"/>
  <c r="K22" i="2"/>
  <c r="L22" i="2" s="1"/>
  <c r="K21" i="2"/>
  <c r="L21" i="2" s="1"/>
  <c r="K20" i="2"/>
  <c r="L20" i="2" s="1"/>
  <c r="K19" i="2"/>
  <c r="L19" i="2" s="1"/>
  <c r="K18" i="2"/>
  <c r="L18" i="2" s="1"/>
  <c r="K17" i="2"/>
  <c r="L17" i="2" s="1"/>
  <c r="L16" i="2"/>
  <c r="K16" i="2"/>
  <c r="K15" i="2"/>
  <c r="L15" i="2" s="1"/>
  <c r="K14" i="2"/>
  <c r="L14" i="2" s="1"/>
  <c r="K13" i="2"/>
  <c r="L13" i="2" s="1"/>
  <c r="L12" i="2"/>
  <c r="K12" i="2"/>
  <c r="K11" i="2"/>
  <c r="L11" i="2" s="1"/>
  <c r="K10" i="2"/>
  <c r="L10" i="2" s="1"/>
  <c r="K9" i="2"/>
  <c r="L9" i="2" s="1"/>
  <c r="K8" i="2"/>
  <c r="L8" i="2" s="1"/>
  <c r="L7" i="2"/>
  <c r="K7" i="2"/>
  <c r="K6" i="2"/>
  <c r="L6" i="2" s="1"/>
  <c r="K5" i="2"/>
  <c r="L5" i="2" s="1"/>
  <c r="K4" i="2"/>
  <c r="L4" i="2" s="1"/>
  <c r="K3" i="2"/>
  <c r="L3" i="2" s="1"/>
  <c r="I91" i="2"/>
  <c r="G91" i="2"/>
  <c r="E91" i="2"/>
  <c r="C91" i="2"/>
  <c r="C91" i="1"/>
  <c r="K89" i="1"/>
  <c r="L89" i="1" s="1"/>
  <c r="K88" i="1"/>
  <c r="L88" i="1" s="1"/>
  <c r="K87" i="1"/>
  <c r="L87" i="1" s="1"/>
  <c r="K86" i="1"/>
  <c r="L86" i="1" s="1"/>
  <c r="K85" i="1"/>
  <c r="L85" i="1" s="1"/>
  <c r="K84" i="1"/>
  <c r="L84" i="1" s="1"/>
  <c r="K83" i="1"/>
  <c r="L83" i="1" s="1"/>
  <c r="K82" i="1"/>
  <c r="L82" i="1" s="1"/>
  <c r="K81" i="1"/>
  <c r="L81" i="1" s="1"/>
  <c r="K80" i="1"/>
  <c r="L80" i="1" s="1"/>
  <c r="K79" i="1"/>
  <c r="L79" i="1" s="1"/>
  <c r="K78" i="1"/>
  <c r="L78" i="1" s="1"/>
  <c r="K77" i="1"/>
  <c r="L77" i="1" s="1"/>
  <c r="L76" i="1"/>
  <c r="K76" i="1"/>
  <c r="K75" i="1"/>
  <c r="L75" i="1" s="1"/>
  <c r="L74" i="1"/>
  <c r="K74" i="1"/>
  <c r="K73" i="1"/>
  <c r="L73" i="1" s="1"/>
  <c r="K72" i="1"/>
  <c r="L72" i="1" s="1"/>
  <c r="K71" i="1"/>
  <c r="L71" i="1" s="1"/>
  <c r="K70" i="1"/>
  <c r="L70" i="1" s="1"/>
  <c r="K69" i="1"/>
  <c r="L69" i="1" s="1"/>
  <c r="K68" i="1"/>
  <c r="L68" i="1" s="1"/>
  <c r="K67" i="1"/>
  <c r="L67" i="1" s="1"/>
  <c r="K66" i="1"/>
  <c r="L66" i="1" s="1"/>
  <c r="K65" i="1"/>
  <c r="L65" i="1" s="1"/>
  <c r="L64" i="1"/>
  <c r="K64" i="1"/>
  <c r="K63" i="1"/>
  <c r="L63" i="1" s="1"/>
  <c r="K62" i="1"/>
  <c r="L62" i="1" s="1"/>
  <c r="K61" i="1"/>
  <c r="L61" i="1" s="1"/>
  <c r="K60" i="1"/>
  <c r="L60" i="1" s="1"/>
  <c r="K59" i="1"/>
  <c r="L59" i="1" s="1"/>
  <c r="K58" i="1"/>
  <c r="L58" i="1" s="1"/>
  <c r="K57" i="1"/>
  <c r="L57" i="1" s="1"/>
  <c r="K56" i="1"/>
  <c r="L56" i="1" s="1"/>
  <c r="K55" i="1"/>
  <c r="L55" i="1" s="1"/>
  <c r="L54" i="1"/>
  <c r="K54" i="1"/>
  <c r="L53" i="1"/>
  <c r="K53" i="1"/>
  <c r="K52" i="1"/>
  <c r="L52" i="1" s="1"/>
  <c r="K51" i="1"/>
  <c r="L51" i="1" s="1"/>
  <c r="K50" i="1"/>
  <c r="L50" i="1" s="1"/>
  <c r="K49" i="1"/>
  <c r="L49" i="1" s="1"/>
  <c r="K48" i="1"/>
  <c r="L48" i="1" s="1"/>
  <c r="K47" i="1"/>
  <c r="L47" i="1" s="1"/>
  <c r="K46" i="1"/>
  <c r="L46" i="1" s="1"/>
  <c r="K45" i="1"/>
  <c r="L45" i="1" s="1"/>
  <c r="L44" i="1"/>
  <c r="K44" i="1"/>
  <c r="K43" i="1"/>
  <c r="L43" i="1" s="1"/>
  <c r="L42" i="1"/>
  <c r="K42" i="1"/>
  <c r="K41" i="1"/>
  <c r="L41" i="1" s="1"/>
  <c r="K40" i="1"/>
  <c r="L40" i="1" s="1"/>
  <c r="K39" i="1"/>
  <c r="L39" i="1" s="1"/>
  <c r="K38" i="1"/>
  <c r="L38" i="1" s="1"/>
  <c r="K37" i="1"/>
  <c r="L37" i="1" s="1"/>
  <c r="K36" i="1"/>
  <c r="L36" i="1" s="1"/>
  <c r="K35" i="1"/>
  <c r="L35" i="1" s="1"/>
  <c r="K34" i="1"/>
  <c r="L34" i="1" s="1"/>
  <c r="K33" i="1"/>
  <c r="L33" i="1" s="1"/>
  <c r="L32" i="1"/>
  <c r="K32" i="1"/>
  <c r="K31" i="1"/>
  <c r="L31" i="1" s="1"/>
  <c r="K30" i="1"/>
  <c r="L30" i="1" s="1"/>
  <c r="K29" i="1"/>
  <c r="L29" i="1" s="1"/>
  <c r="K28" i="1"/>
  <c r="L28" i="1" s="1"/>
  <c r="K27" i="1"/>
  <c r="L27" i="1" s="1"/>
  <c r="K26" i="1"/>
  <c r="L26" i="1" s="1"/>
  <c r="K25" i="1"/>
  <c r="L25" i="1" s="1"/>
  <c r="L24" i="1"/>
  <c r="K24" i="1"/>
  <c r="K23" i="1"/>
  <c r="L23" i="1" s="1"/>
  <c r="K22" i="1"/>
  <c r="L22" i="1" s="1"/>
  <c r="K21" i="1"/>
  <c r="L21" i="1" s="1"/>
  <c r="K20" i="1"/>
  <c r="L20" i="1" s="1"/>
  <c r="K19" i="1"/>
  <c r="L19" i="1" s="1"/>
  <c r="K18" i="1"/>
  <c r="L18" i="1" s="1"/>
  <c r="K17" i="1"/>
  <c r="L17" i="1" s="1"/>
  <c r="L16" i="1"/>
  <c r="K16" i="1"/>
  <c r="K15" i="1"/>
  <c r="L15" i="1" s="1"/>
  <c r="K14" i="1"/>
  <c r="L14" i="1" s="1"/>
  <c r="K13" i="1"/>
  <c r="L13" i="1" s="1"/>
  <c r="K12" i="1"/>
  <c r="L12" i="1" s="1"/>
  <c r="K11" i="1"/>
  <c r="L11" i="1" s="1"/>
  <c r="K10" i="1"/>
  <c r="L10" i="1" s="1"/>
  <c r="K9" i="1"/>
  <c r="L9" i="1" s="1"/>
  <c r="L8" i="1"/>
  <c r="K8" i="1"/>
  <c r="K7" i="1"/>
  <c r="L7" i="1" s="1"/>
  <c r="K6" i="1"/>
  <c r="L6" i="1" s="1"/>
  <c r="K5" i="1"/>
  <c r="L5" i="1" s="1"/>
  <c r="K4" i="1"/>
  <c r="L4" i="1" s="1"/>
  <c r="K3" i="1"/>
  <c r="L3" i="1" s="1"/>
  <c r="H91" i="1"/>
  <c r="J91" i="1"/>
  <c r="F91" i="1"/>
  <c r="D91" i="2" l="1"/>
  <c r="D91" i="1"/>
  <c r="E91" i="1"/>
  <c r="G91" i="1"/>
  <c r="K2" i="1"/>
  <c r="I91" i="1"/>
  <c r="F91" i="2"/>
  <c r="H91" i="2"/>
  <c r="J91" i="2"/>
  <c r="K2" i="2"/>
  <c r="K2" i="3"/>
  <c r="K2" i="4"/>
  <c r="K91" i="1" l="1"/>
  <c r="L91" i="1" s="1"/>
  <c r="L2" i="1"/>
  <c r="L2" i="4"/>
  <c r="K91" i="4"/>
  <c r="L91" i="4" s="1"/>
  <c r="L2" i="3"/>
  <c r="K91" i="3"/>
  <c r="L91" i="3" s="1"/>
  <c r="K91" i="2"/>
  <c r="L91" i="2" s="1"/>
  <c r="L2" i="2"/>
</calcChain>
</file>

<file path=xl/sharedStrings.xml><?xml version="1.0" encoding="utf-8"?>
<sst xmlns="http://schemas.openxmlformats.org/spreadsheetml/2006/main" count="773" uniqueCount="211">
  <si>
    <t>Prepared by NYC Independent Budget Office</t>
  </si>
  <si>
    <t>Description: This spreadsheet contains four tables, one for each fiscal year from 2024 through 2027. Each table presents the budget balances from the Adopted (June 30, 2023), November (November 16, 2023), and Preliminary (January 16, 2024) financial plans, by agency. Between each balance, we present adjustments to those budgets from PEGs, Other adjustments, and PEG Restorations (defined below). Positive adjustments are highlighted green, and negative adjustments are highlighted red.</t>
  </si>
  <si>
    <t>Variable Definitions</t>
  </si>
  <si>
    <r>
      <t xml:space="preserve">Agency Code - </t>
    </r>
    <r>
      <rPr>
        <sz val="11"/>
        <color theme="1"/>
        <rFont val="Aptos Narrow"/>
        <family val="2"/>
        <scheme val="minor"/>
      </rPr>
      <t>Three digit code for each agency. All Community Boards were group together under code 499.</t>
    </r>
  </si>
  <si>
    <r>
      <t>Agency</t>
    </r>
    <r>
      <rPr>
        <sz val="11"/>
        <color theme="1"/>
        <rFont val="Aptos Narrow"/>
        <family val="2"/>
        <scheme val="minor"/>
      </rPr>
      <t xml:space="preserve"> - Name of each agency in the City budget.</t>
    </r>
  </si>
  <si>
    <r>
      <t>Adopted Balance</t>
    </r>
    <r>
      <rPr>
        <sz val="11"/>
        <color theme="1"/>
        <rFont val="Aptos Narrow"/>
        <family val="2"/>
        <scheme val="minor"/>
      </rPr>
      <t xml:space="preserve"> - The budget balance for the given fiscal year as of the June 30, 2023 Adopted Budget.</t>
    </r>
  </si>
  <si>
    <r>
      <t>November PEG</t>
    </r>
    <r>
      <rPr>
        <sz val="11"/>
        <color theme="1"/>
        <rFont val="Aptos Narrow"/>
        <family val="2"/>
        <scheme val="minor"/>
      </rPr>
      <t xml:space="preserve"> - The first round of the Mayor's Program to Eliminate the Gap to identify savings in the budget.</t>
    </r>
  </si>
  <si>
    <r>
      <t>November Other</t>
    </r>
    <r>
      <rPr>
        <sz val="11"/>
        <color theme="1"/>
        <rFont val="Aptos Narrow"/>
        <family val="2"/>
        <scheme val="minor"/>
      </rPr>
      <t xml:space="preserve"> - New Needs and Other Adjustments that impacted the agency's budget between Adopted and November.</t>
    </r>
  </si>
  <si>
    <r>
      <t xml:space="preserve">November Balance </t>
    </r>
    <r>
      <rPr>
        <sz val="11"/>
        <color theme="1"/>
        <rFont val="Aptos Narrow"/>
        <family val="2"/>
        <scheme val="minor"/>
      </rPr>
      <t>- The budget balance for the given fiscal year as of the November 16, 2023 November Financial Plan.</t>
    </r>
  </si>
  <si>
    <r>
      <t>January PEG</t>
    </r>
    <r>
      <rPr>
        <sz val="11"/>
        <color theme="1"/>
        <rFont val="Aptos Narrow"/>
        <family val="2"/>
        <scheme val="minor"/>
      </rPr>
      <t xml:space="preserve"> - The second round of the Mayor's Program to Eliminate the Gap to identify savings in the budget (reductions only).</t>
    </r>
  </si>
  <si>
    <r>
      <t>January PEG Restoration</t>
    </r>
    <r>
      <rPr>
        <sz val="11"/>
        <color theme="1"/>
        <rFont val="Aptos Narrow"/>
        <family val="2"/>
        <scheme val="minor"/>
      </rPr>
      <t xml:space="preserve"> - Funding increases for programs reduced during the November PEG. Identified by searching the Detail Initiative Funding Report for "Restoration" in the Initiative Description.</t>
    </r>
  </si>
  <si>
    <r>
      <t xml:space="preserve">January Other </t>
    </r>
    <r>
      <rPr>
        <sz val="11"/>
        <color theme="1"/>
        <rFont val="Aptos Narrow"/>
        <family val="2"/>
        <scheme val="minor"/>
      </rPr>
      <t>- New Needs and Other Adjustments that impacted the agency's budget between November and Preliminary.</t>
    </r>
  </si>
  <si>
    <r>
      <t>January Balance</t>
    </r>
    <r>
      <rPr>
        <sz val="11"/>
        <color theme="1"/>
        <rFont val="Aptos Narrow"/>
        <family val="2"/>
        <scheme val="minor"/>
      </rPr>
      <t xml:space="preserve"> - The budget balance for the given fiscal year as of the January 16, 2024 Preliminary Budget.</t>
    </r>
  </si>
  <si>
    <r>
      <t>Total Adjustments</t>
    </r>
    <r>
      <rPr>
        <sz val="11"/>
        <color theme="1"/>
        <rFont val="Aptos Narrow"/>
        <family val="2"/>
        <scheme val="minor"/>
      </rPr>
      <t xml:space="preserve"> - The net change between the Adopted and January Balances (i.e., total budget changes since Adoption).</t>
    </r>
  </si>
  <si>
    <t>Agency Code</t>
  </si>
  <si>
    <t>Agency</t>
  </si>
  <si>
    <t>Adopted Balance</t>
  </si>
  <si>
    <t>November PEG</t>
  </si>
  <si>
    <t>November Other</t>
  </si>
  <si>
    <t>November Balance</t>
  </si>
  <si>
    <t>January PEG</t>
  </si>
  <si>
    <t>January PEG Restoration</t>
  </si>
  <si>
    <t>January Other</t>
  </si>
  <si>
    <t>January Balance</t>
  </si>
  <si>
    <t>Total Adjustments</t>
  </si>
  <si>
    <t>Percentage Change</t>
  </si>
  <si>
    <t>002</t>
  </si>
  <si>
    <t>Mayoralty</t>
  </si>
  <si>
    <t>003</t>
  </si>
  <si>
    <t>Board of Elections</t>
  </si>
  <si>
    <t>004</t>
  </si>
  <si>
    <t>Campaign Finance Board</t>
  </si>
  <si>
    <t>008</t>
  </si>
  <si>
    <t>Office of the Actuary</t>
  </si>
  <si>
    <t>010</t>
  </si>
  <si>
    <t>PresidentBorough of Manhattan</t>
  </si>
  <si>
    <t>011</t>
  </si>
  <si>
    <t>PresidentBorough of the Bronx</t>
  </si>
  <si>
    <t>012</t>
  </si>
  <si>
    <t>PresidentBorough of Brooklyn</t>
  </si>
  <si>
    <t>013</t>
  </si>
  <si>
    <t>PresidentBorough of Queens</t>
  </si>
  <si>
    <t>014</t>
  </si>
  <si>
    <t>PresidentBorough of SI</t>
  </si>
  <si>
    <t>015</t>
  </si>
  <si>
    <t>Office of the Comptroller</t>
  </si>
  <si>
    <t>017</t>
  </si>
  <si>
    <t>Dept of Emergency Management</t>
  </si>
  <si>
    <t>021</t>
  </si>
  <si>
    <t>Office of Admin Tax Appeals</t>
  </si>
  <si>
    <t>025</t>
  </si>
  <si>
    <t>Law Department</t>
  </si>
  <si>
    <t>030</t>
  </si>
  <si>
    <t>Department of City Planning</t>
  </si>
  <si>
    <t>032</t>
  </si>
  <si>
    <t>Department of Investigation</t>
  </si>
  <si>
    <t>035</t>
  </si>
  <si>
    <t>NY Public Library Research</t>
  </si>
  <si>
    <t>037</t>
  </si>
  <si>
    <t>New York Public Library</t>
  </si>
  <si>
    <t>038</t>
  </si>
  <si>
    <t>Brooklyn Public Library</t>
  </si>
  <si>
    <t>039</t>
  </si>
  <si>
    <t>Queens Borough Public Library</t>
  </si>
  <si>
    <t>040</t>
  </si>
  <si>
    <t>Department of Education</t>
  </si>
  <si>
    <t>042</t>
  </si>
  <si>
    <t>City University</t>
  </si>
  <si>
    <t>054</t>
  </si>
  <si>
    <t>Civilian Complaint Review Bd</t>
  </si>
  <si>
    <t>056</t>
  </si>
  <si>
    <t>Police Department</t>
  </si>
  <si>
    <t>057</t>
  </si>
  <si>
    <t>Fire Department</t>
  </si>
  <si>
    <t>063</t>
  </si>
  <si>
    <t>Dept of Veterans Services</t>
  </si>
  <si>
    <t>068</t>
  </si>
  <si>
    <t>Admin for Children Services</t>
  </si>
  <si>
    <t>069</t>
  </si>
  <si>
    <t>Department of Social Services</t>
  </si>
  <si>
    <t>071</t>
  </si>
  <si>
    <t>Dept of Homeless Services</t>
  </si>
  <si>
    <t>072</t>
  </si>
  <si>
    <t>Department of Correction</t>
  </si>
  <si>
    <t>073</t>
  </si>
  <si>
    <t>Board of Correction</t>
  </si>
  <si>
    <t>095</t>
  </si>
  <si>
    <t>Citywide Pension Contributions</t>
  </si>
  <si>
    <t>098</t>
  </si>
  <si>
    <t>Miscellaneous</t>
  </si>
  <si>
    <t>099</t>
  </si>
  <si>
    <t>Debt Service</t>
  </si>
  <si>
    <t>101</t>
  </si>
  <si>
    <t>Public Advocate</t>
  </si>
  <si>
    <t>102</t>
  </si>
  <si>
    <t>City Council</t>
  </si>
  <si>
    <t>103</t>
  </si>
  <si>
    <t>City Clerk</t>
  </si>
  <si>
    <t>125</t>
  </si>
  <si>
    <t>Department for the Aging</t>
  </si>
  <si>
    <t>126</t>
  </si>
  <si>
    <t>Department of Cultural Affairs</t>
  </si>
  <si>
    <t>127</t>
  </si>
  <si>
    <t>Financial Info Serv Agency</t>
  </si>
  <si>
    <t>128</t>
  </si>
  <si>
    <t>Criminal Justice Coordinator</t>
  </si>
  <si>
    <t>131</t>
  </si>
  <si>
    <t>Office of Payroll Admin</t>
  </si>
  <si>
    <t>132</t>
  </si>
  <si>
    <t>Independent Budget Office</t>
  </si>
  <si>
    <t>133</t>
  </si>
  <si>
    <t>Equal Employment Practices Com</t>
  </si>
  <si>
    <t>134</t>
  </si>
  <si>
    <t>Civil Service Commission</t>
  </si>
  <si>
    <t>136</t>
  </si>
  <si>
    <t>Landmarks Preservation Comm</t>
  </si>
  <si>
    <t>138</t>
  </si>
  <si>
    <t>Districting Commission</t>
  </si>
  <si>
    <t>156</t>
  </si>
  <si>
    <t>Taxi Limousine Commission</t>
  </si>
  <si>
    <t>213</t>
  </si>
  <si>
    <t>Office of Racial Equity</t>
  </si>
  <si>
    <t>215</t>
  </si>
  <si>
    <t>Commission on Racial Equity</t>
  </si>
  <si>
    <t>226</t>
  </si>
  <si>
    <t>Commission on Human Rights</t>
  </si>
  <si>
    <t>260</t>
  </si>
  <si>
    <t>Youth Community Development</t>
  </si>
  <si>
    <t>312</t>
  </si>
  <si>
    <t>Conflicts of Interest Board</t>
  </si>
  <si>
    <t>313</t>
  </si>
  <si>
    <t>Office of Collective Barg</t>
  </si>
  <si>
    <t>499</t>
  </si>
  <si>
    <t>Community Boards All</t>
  </si>
  <si>
    <t>781</t>
  </si>
  <si>
    <t>Department of Probation</t>
  </si>
  <si>
    <t>801</t>
  </si>
  <si>
    <t>Dept Small Business Services</t>
  </si>
  <si>
    <t>806</t>
  </si>
  <si>
    <t>Housing Preservation Dev</t>
  </si>
  <si>
    <t>810</t>
  </si>
  <si>
    <t>Department of Buildings</t>
  </si>
  <si>
    <t>816</t>
  </si>
  <si>
    <t>Dept Health Mental Hygiene</t>
  </si>
  <si>
    <t>819</t>
  </si>
  <si>
    <t>Health and Hospitals Corp</t>
  </si>
  <si>
    <t>820</t>
  </si>
  <si>
    <t>Office Admin Trials Hearings</t>
  </si>
  <si>
    <t>826</t>
  </si>
  <si>
    <t>Dept of Environmental Prot</t>
  </si>
  <si>
    <t>827</t>
  </si>
  <si>
    <t>Department of Sanitation</t>
  </si>
  <si>
    <t>829</t>
  </si>
  <si>
    <t>Business Integrity Commission</t>
  </si>
  <si>
    <t>836</t>
  </si>
  <si>
    <t>Department of Finance</t>
  </si>
  <si>
    <t>841</t>
  </si>
  <si>
    <t>Department of Transportation</t>
  </si>
  <si>
    <t>846</t>
  </si>
  <si>
    <t>Dept of Parks and Recreation</t>
  </si>
  <si>
    <t>850</t>
  </si>
  <si>
    <t>Dept of Design Construction</t>
  </si>
  <si>
    <t>856</t>
  </si>
  <si>
    <t>Dept of Citywide Admin Srvces</t>
  </si>
  <si>
    <t>858</t>
  </si>
  <si>
    <t>DOITT</t>
  </si>
  <si>
    <t>860</t>
  </si>
  <si>
    <t>Dept of Records Info Serv</t>
  </si>
  <si>
    <t>866</t>
  </si>
  <si>
    <t>Dept Cnsmr Wkr Prot</t>
  </si>
  <si>
    <t>901</t>
  </si>
  <si>
    <t>District Attorney NY</t>
  </si>
  <si>
    <t>902</t>
  </si>
  <si>
    <t>District Attorney Bronx</t>
  </si>
  <si>
    <t>903</t>
  </si>
  <si>
    <t>District Attorney Kings</t>
  </si>
  <si>
    <t>904</t>
  </si>
  <si>
    <t>District Attorney Queens</t>
  </si>
  <si>
    <t>905</t>
  </si>
  <si>
    <t>District Attorney Richmond</t>
  </si>
  <si>
    <t>906</t>
  </si>
  <si>
    <t>Off of Prosec Spec Narc</t>
  </si>
  <si>
    <t>941</t>
  </si>
  <si>
    <t>Public Administrator NY</t>
  </si>
  <si>
    <t>942</t>
  </si>
  <si>
    <t>Public Administrator Bronx</t>
  </si>
  <si>
    <t>943</t>
  </si>
  <si>
    <t>Public Administrator Brooklyn</t>
  </si>
  <si>
    <t>944</t>
  </si>
  <si>
    <t>Public Administrator Queens</t>
  </si>
  <si>
    <t>945</t>
  </si>
  <si>
    <t>Public Administrator Richmond</t>
  </si>
  <si>
    <t>989</t>
  </si>
  <si>
    <t>Prior Payable Adjustment</t>
  </si>
  <si>
    <t>991</t>
  </si>
  <si>
    <t>General Reserve</t>
  </si>
  <si>
    <t>995</t>
  </si>
  <si>
    <t>Energy Adjustment</t>
  </si>
  <si>
    <t>996</t>
  </si>
  <si>
    <t>Lease Adjustment</t>
  </si>
  <si>
    <t>998</t>
  </si>
  <si>
    <t>OTPS Inflation Adjustment</t>
  </si>
  <si>
    <t>Grand Total</t>
  </si>
  <si>
    <t>Nov PEG</t>
  </si>
  <si>
    <t>Nov Other</t>
  </si>
  <si>
    <t>Jan PEG</t>
  </si>
  <si>
    <t>Jan PEG Restoration</t>
  </si>
  <si>
    <t>Jan Other</t>
  </si>
  <si>
    <t>Administration Budgets and Adjustments Since FY24 Adopted Budget</t>
  </si>
  <si>
    <t>Sources: NYC Office of Management &amp; Budget Reports from FY24 Adopted, November, and Preliminary Financial Plan Releases</t>
  </si>
  <si>
    <r>
      <t>Percentage Change</t>
    </r>
    <r>
      <rPr>
        <sz val="11"/>
        <color theme="1"/>
        <rFont val="Aptos Narrow"/>
        <family val="2"/>
        <scheme val="minor"/>
      </rPr>
      <t xml:space="preserve"> - The percent change from the Adopted to Preliminary Budgets.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</si>
</sst>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F800]dddd\,\ mmmm\ dd\,\ yyyy"/>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
    <xf numFmtId="0" fontId="0" fillId="0" borderId="0" xfId="0"/>
    <xf numFmtId="0" fontId="2" fillId="0" borderId="0" xfId="0" applyFont="1"/>
    <xf numFmtId="164" fontId="0" fillId="0" borderId="0" xfId="0" applyNumberFormat="1"/>
    <xf numFmtId="9" fontId="0" fillId="0" borderId="0" xfId="2" applyFont="1" applyFill="1"/>
    <xf numFmtId="164" fontId="2" fillId="0" borderId="0" xfId="0" applyNumberFormat="1" applyFont="1"/>
    <xf numFmtId="9" fontId="2" fillId="0" borderId="0" xfId="2" applyFont="1" applyFill="1"/>
    <xf numFmtId="164" fontId="0" fillId="0" borderId="0" xfId="1" applyNumberFormat="1" applyFont="1"/>
    <xf numFmtId="0" fontId="3" fillId="0" borderId="0" xfId="0" applyFont="1"/>
    <xf numFmtId="0" fontId="0" fillId="0" borderId="0" xfId="0" applyAlignment="1">
      <alignment wrapText="1"/>
    </xf>
    <xf numFmtId="0" fontId="0" fillId="0" borderId="0" xfId="0"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wrapText="1" indent="2"/>
    </xf>
    <xf numFmtId="165" fontId="2" fillId="0" borderId="0" xfId="0" applyNumberFormat="1" applyFont="1" applyAlignment="1">
      <alignment horizontal="left"/>
    </xf>
  </cellXfs>
  <cellStyles count="3">
    <cellStyle name="Comma" xfId="1" builtinId="3"/>
    <cellStyle name="Normal" xfId="0" builtinId="0"/>
    <cellStyle name="Percent" xfId="2"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20C0-55FD-4FEB-AABB-C6AC27C84319}">
  <dimension ref="A1:A19"/>
  <sheetViews>
    <sheetView tabSelected="1" workbookViewId="0"/>
  </sheetViews>
  <sheetFormatPr baseColWidth="10" defaultColWidth="8.83203125" defaultRowHeight="15" x14ac:dyDescent="0.2"/>
  <cols>
    <col min="1" max="1" width="98.1640625" customWidth="1"/>
  </cols>
  <sheetData>
    <row r="1" spans="1:1" x14ac:dyDescent="0.2">
      <c r="A1" s="1" t="s">
        <v>208</v>
      </c>
    </row>
    <row r="2" spans="1:1" x14ac:dyDescent="0.2">
      <c r="A2" s="1" t="s">
        <v>0</v>
      </c>
    </row>
    <row r="3" spans="1:1" x14ac:dyDescent="0.2">
      <c r="A3" s="12">
        <v>45349</v>
      </c>
    </row>
    <row r="4" spans="1:1" ht="64" x14ac:dyDescent="0.2">
      <c r="A4" s="9" t="s">
        <v>1</v>
      </c>
    </row>
    <row r="5" spans="1:1" ht="32.5" customHeight="1" x14ac:dyDescent="0.2">
      <c r="A5" s="8" t="s">
        <v>209</v>
      </c>
    </row>
    <row r="6" spans="1:1" x14ac:dyDescent="0.2">
      <c r="A6" s="9"/>
    </row>
    <row r="7" spans="1:1" ht="16" x14ac:dyDescent="0.2">
      <c r="A7" s="10" t="s">
        <v>2</v>
      </c>
    </row>
    <row r="8" spans="1:1" ht="16" x14ac:dyDescent="0.2">
      <c r="A8" s="11" t="s">
        <v>3</v>
      </c>
    </row>
    <row r="9" spans="1:1" ht="16" x14ac:dyDescent="0.2">
      <c r="A9" s="11" t="s">
        <v>4</v>
      </c>
    </row>
    <row r="10" spans="1:1" ht="16" x14ac:dyDescent="0.2">
      <c r="A10" s="11" t="s">
        <v>5</v>
      </c>
    </row>
    <row r="11" spans="1:1" ht="16" x14ac:dyDescent="0.2">
      <c r="A11" s="11" t="s">
        <v>6</v>
      </c>
    </row>
    <row r="12" spans="1:1" ht="16" x14ac:dyDescent="0.2">
      <c r="A12" s="11" t="s">
        <v>7</v>
      </c>
    </row>
    <row r="13" spans="1:1" ht="16" x14ac:dyDescent="0.2">
      <c r="A13" s="11" t="s">
        <v>8</v>
      </c>
    </row>
    <row r="14" spans="1:1" ht="16" x14ac:dyDescent="0.2">
      <c r="A14" s="11" t="s">
        <v>9</v>
      </c>
    </row>
    <row r="15" spans="1:1" ht="32" x14ac:dyDescent="0.2">
      <c r="A15" s="11" t="s">
        <v>10</v>
      </c>
    </row>
    <row r="16" spans="1:1" ht="16" x14ac:dyDescent="0.2">
      <c r="A16" s="11" t="s">
        <v>11</v>
      </c>
    </row>
    <row r="17" spans="1:1" ht="16" x14ac:dyDescent="0.2">
      <c r="A17" s="11" t="s">
        <v>12</v>
      </c>
    </row>
    <row r="18" spans="1:1" ht="16" x14ac:dyDescent="0.2">
      <c r="A18" s="11" t="s">
        <v>13</v>
      </c>
    </row>
    <row r="19" spans="1:1" ht="16" x14ac:dyDescent="0.2">
      <c r="A19" s="11"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8FDA-F770-4A14-AF6A-32092296E108}">
  <dimension ref="A1:M94"/>
  <sheetViews>
    <sheetView zoomScaleNormal="100" workbookViewId="0">
      <selection activeCell="A2" sqref="A2"/>
    </sheetView>
  </sheetViews>
  <sheetFormatPr baseColWidth="10" defaultColWidth="8.83203125" defaultRowHeight="15" x14ac:dyDescent="0.2"/>
  <cols>
    <col min="1" max="1" width="13.6640625" bestFit="1" customWidth="1"/>
    <col min="2" max="2" width="31" bestFit="1" customWidth="1"/>
    <col min="3" max="3" width="19.5" customWidth="1"/>
    <col min="4" max="12" width="19" customWidth="1"/>
    <col min="13" max="13" width="12.5" customWidth="1"/>
  </cols>
  <sheetData>
    <row r="1" spans="1:13" s="1" customFormat="1" x14ac:dyDescent="0.2">
      <c r="A1" s="1" t="s">
        <v>14</v>
      </c>
      <c r="B1" s="1" t="s">
        <v>15</v>
      </c>
      <c r="C1" s="1" t="s">
        <v>16</v>
      </c>
      <c r="D1" s="1" t="s">
        <v>17</v>
      </c>
      <c r="E1" s="1" t="s">
        <v>18</v>
      </c>
      <c r="F1" s="1" t="s">
        <v>19</v>
      </c>
      <c r="G1" s="1" t="s">
        <v>20</v>
      </c>
      <c r="H1" s="1" t="s">
        <v>21</v>
      </c>
      <c r="I1" s="1" t="s">
        <v>22</v>
      </c>
      <c r="J1" s="1" t="s">
        <v>23</v>
      </c>
      <c r="K1" s="1" t="s">
        <v>24</v>
      </c>
      <c r="L1" s="1" t="s">
        <v>25</v>
      </c>
    </row>
    <row r="2" spans="1:13" x14ac:dyDescent="0.2">
      <c r="A2" t="s">
        <v>26</v>
      </c>
      <c r="B2" t="s">
        <v>27</v>
      </c>
      <c r="C2" s="2">
        <v>182427</v>
      </c>
      <c r="D2" s="2">
        <v>-4657.3670000000002</v>
      </c>
      <c r="E2" s="2">
        <v>1784.644</v>
      </c>
      <c r="F2" s="2">
        <v>179555</v>
      </c>
      <c r="G2" s="2">
        <v>-4225.4390000000003</v>
      </c>
      <c r="H2" s="2">
        <v>0</v>
      </c>
      <c r="I2" s="2">
        <v>523.36200000000008</v>
      </c>
      <c r="J2" s="2">
        <v>175852</v>
      </c>
      <c r="K2" s="2">
        <f t="shared" ref="K2:K33" si="0">J2-C2</f>
        <v>-6575</v>
      </c>
      <c r="L2" s="3">
        <f t="shared" ref="L2:L33" si="1">IFERROR(K2/C2,"N/A")</f>
        <v>-3.6041813985868316E-2</v>
      </c>
      <c r="M2" s="2"/>
    </row>
    <row r="3" spans="1:13" x14ac:dyDescent="0.2">
      <c r="A3" t="s">
        <v>28</v>
      </c>
      <c r="B3" t="s">
        <v>29</v>
      </c>
      <c r="C3" s="2">
        <v>137718</v>
      </c>
      <c r="D3" s="2">
        <v>0</v>
      </c>
      <c r="E3" s="2">
        <v>128104.671</v>
      </c>
      <c r="F3" s="2">
        <v>265822</v>
      </c>
      <c r="G3" s="2">
        <v>0</v>
      </c>
      <c r="H3" s="2">
        <v>0</v>
      </c>
      <c r="I3" s="2">
        <v>0</v>
      </c>
      <c r="J3" s="2">
        <v>265822</v>
      </c>
      <c r="K3" s="2">
        <f t="shared" si="0"/>
        <v>128104</v>
      </c>
      <c r="L3" s="3">
        <f t="shared" si="1"/>
        <v>0.93019067950449474</v>
      </c>
      <c r="M3" s="2"/>
    </row>
    <row r="4" spans="1:13" x14ac:dyDescent="0.2">
      <c r="A4" t="s">
        <v>30</v>
      </c>
      <c r="B4" t="s">
        <v>31</v>
      </c>
      <c r="C4" s="2">
        <v>73134</v>
      </c>
      <c r="D4" s="2">
        <v>-3659.0610000000001</v>
      </c>
      <c r="E4" s="2">
        <v>50.718000000000004</v>
      </c>
      <c r="F4" s="2">
        <v>69526</v>
      </c>
      <c r="G4" s="2">
        <v>-3476</v>
      </c>
      <c r="H4" s="2">
        <v>0</v>
      </c>
      <c r="I4" s="2">
        <v>0</v>
      </c>
      <c r="J4" s="2">
        <v>66050</v>
      </c>
      <c r="K4" s="2">
        <f t="shared" si="0"/>
        <v>-7084</v>
      </c>
      <c r="L4" s="3">
        <f t="shared" si="1"/>
        <v>-9.6863292039270382E-2</v>
      </c>
      <c r="M4" s="2"/>
    </row>
    <row r="5" spans="1:13" x14ac:dyDescent="0.2">
      <c r="A5" t="s">
        <v>32</v>
      </c>
      <c r="B5" t="s">
        <v>33</v>
      </c>
      <c r="C5" s="2">
        <v>6998</v>
      </c>
      <c r="D5" s="2">
        <v>0</v>
      </c>
      <c r="E5" s="2">
        <v>16.811</v>
      </c>
      <c r="F5" s="2">
        <v>7015</v>
      </c>
      <c r="G5" s="2">
        <v>0</v>
      </c>
      <c r="H5" s="2">
        <v>0</v>
      </c>
      <c r="I5" s="2">
        <v>0</v>
      </c>
      <c r="J5" s="2">
        <v>7015</v>
      </c>
      <c r="K5" s="2">
        <f t="shared" si="0"/>
        <v>17</v>
      </c>
      <c r="L5" s="3">
        <f t="shared" si="1"/>
        <v>2.4292655044298372E-3</v>
      </c>
      <c r="M5" s="2"/>
    </row>
    <row r="6" spans="1:13" x14ac:dyDescent="0.2">
      <c r="A6" t="s">
        <v>34</v>
      </c>
      <c r="B6" t="s">
        <v>35</v>
      </c>
      <c r="C6" s="2">
        <v>5876</v>
      </c>
      <c r="D6" s="2">
        <v>0</v>
      </c>
      <c r="E6" s="2">
        <v>15.999000000000001</v>
      </c>
      <c r="F6" s="2">
        <v>5892</v>
      </c>
      <c r="G6" s="2">
        <v>0</v>
      </c>
      <c r="H6" s="2">
        <v>0</v>
      </c>
      <c r="I6" s="2">
        <v>-15.244</v>
      </c>
      <c r="J6" s="2">
        <v>5876</v>
      </c>
      <c r="K6" s="2">
        <f t="shared" si="0"/>
        <v>0</v>
      </c>
      <c r="L6" s="3">
        <f t="shared" si="1"/>
        <v>0</v>
      </c>
      <c r="M6" s="2"/>
    </row>
    <row r="7" spans="1:13" x14ac:dyDescent="0.2">
      <c r="A7" t="s">
        <v>36</v>
      </c>
      <c r="B7" t="s">
        <v>37</v>
      </c>
      <c r="C7" s="2">
        <v>6569</v>
      </c>
      <c r="D7" s="2">
        <v>0</v>
      </c>
      <c r="E7" s="2">
        <v>0</v>
      </c>
      <c r="F7" s="2">
        <v>6569</v>
      </c>
      <c r="G7" s="2">
        <v>0</v>
      </c>
      <c r="H7" s="2">
        <v>0</v>
      </c>
      <c r="I7" s="2">
        <v>-6.995000000000001</v>
      </c>
      <c r="J7" s="2">
        <v>6562</v>
      </c>
      <c r="K7" s="2">
        <f t="shared" si="0"/>
        <v>-7</v>
      </c>
      <c r="L7" s="3">
        <f t="shared" si="1"/>
        <v>-1.0656112041406607E-3</v>
      </c>
      <c r="M7" s="2"/>
    </row>
    <row r="8" spans="1:13" x14ac:dyDescent="0.2">
      <c r="A8" t="s">
        <v>38</v>
      </c>
      <c r="B8" t="s">
        <v>39</v>
      </c>
      <c r="C8" s="2">
        <v>7463</v>
      </c>
      <c r="D8" s="2">
        <v>-373.14600000000002</v>
      </c>
      <c r="E8" s="2">
        <v>19.228000000000002</v>
      </c>
      <c r="F8" s="2">
        <v>7109</v>
      </c>
      <c r="G8" s="2">
        <v>0</v>
      </c>
      <c r="H8" s="2">
        <v>0</v>
      </c>
      <c r="I8" s="2">
        <v>131.31100000000001</v>
      </c>
      <c r="J8" s="2">
        <v>7241</v>
      </c>
      <c r="K8" s="2">
        <f t="shared" si="0"/>
        <v>-222</v>
      </c>
      <c r="L8" s="3">
        <f t="shared" si="1"/>
        <v>-2.9746750636473269E-2</v>
      </c>
      <c r="M8" s="2"/>
    </row>
    <row r="9" spans="1:13" x14ac:dyDescent="0.2">
      <c r="A9" t="s">
        <v>40</v>
      </c>
      <c r="B9" t="s">
        <v>41</v>
      </c>
      <c r="C9" s="2">
        <v>6150</v>
      </c>
      <c r="D9" s="2">
        <v>0</v>
      </c>
      <c r="E9" s="2">
        <v>576.99900000000002</v>
      </c>
      <c r="F9" s="2">
        <v>6727</v>
      </c>
      <c r="G9" s="2">
        <v>0</v>
      </c>
      <c r="H9" s="2">
        <v>0</v>
      </c>
      <c r="I9" s="2">
        <v>104.005</v>
      </c>
      <c r="J9" s="2">
        <v>6831</v>
      </c>
      <c r="K9" s="2">
        <f t="shared" si="0"/>
        <v>681</v>
      </c>
      <c r="L9" s="3">
        <f t="shared" si="1"/>
        <v>0.11073170731707317</v>
      </c>
      <c r="M9" s="2"/>
    </row>
    <row r="10" spans="1:13" x14ac:dyDescent="0.2">
      <c r="A10" t="s">
        <v>42</v>
      </c>
      <c r="B10" t="s">
        <v>43</v>
      </c>
      <c r="C10" s="2">
        <v>4986</v>
      </c>
      <c r="D10" s="2">
        <v>0</v>
      </c>
      <c r="E10" s="2">
        <v>2.2250000000000001</v>
      </c>
      <c r="F10" s="2">
        <v>4988</v>
      </c>
      <c r="G10" s="2">
        <v>0</v>
      </c>
      <c r="H10" s="2">
        <v>0</v>
      </c>
      <c r="I10" s="2">
        <v>-12.904999999999999</v>
      </c>
      <c r="J10" s="2">
        <v>4975</v>
      </c>
      <c r="K10" s="2">
        <f t="shared" si="0"/>
        <v>-11</v>
      </c>
      <c r="L10" s="3">
        <f t="shared" si="1"/>
        <v>-2.2061772964300039E-3</v>
      </c>
      <c r="M10" s="2"/>
    </row>
    <row r="11" spans="1:13" x14ac:dyDescent="0.2">
      <c r="A11" t="s">
        <v>44</v>
      </c>
      <c r="B11" t="s">
        <v>45</v>
      </c>
      <c r="C11" s="2">
        <v>116772</v>
      </c>
      <c r="D11" s="2">
        <v>-2000</v>
      </c>
      <c r="E11" s="2">
        <v>1113.5450000000001</v>
      </c>
      <c r="F11" s="2">
        <v>115884</v>
      </c>
      <c r="G11" s="2">
        <v>0</v>
      </c>
      <c r="H11" s="2">
        <v>0</v>
      </c>
      <c r="I11" s="2">
        <v>0</v>
      </c>
      <c r="J11" s="2">
        <v>115884</v>
      </c>
      <c r="K11" s="2">
        <f t="shared" si="0"/>
        <v>-888</v>
      </c>
      <c r="L11" s="3">
        <f t="shared" si="1"/>
        <v>-7.6045627376425855E-3</v>
      </c>
      <c r="M11" s="2"/>
    </row>
    <row r="12" spans="1:13" x14ac:dyDescent="0.2">
      <c r="A12" t="s">
        <v>46</v>
      </c>
      <c r="B12" t="s">
        <v>47</v>
      </c>
      <c r="C12" s="2">
        <v>217565</v>
      </c>
      <c r="D12" s="2">
        <v>-1157.79</v>
      </c>
      <c r="E12" s="2">
        <v>12261.069</v>
      </c>
      <c r="F12" s="2">
        <v>228669</v>
      </c>
      <c r="G12" s="2">
        <v>-3000</v>
      </c>
      <c r="H12" s="2">
        <v>223</v>
      </c>
      <c r="I12" s="2">
        <v>7792.9349999999986</v>
      </c>
      <c r="J12" s="2">
        <v>233684</v>
      </c>
      <c r="K12" s="2">
        <f t="shared" si="0"/>
        <v>16119</v>
      </c>
      <c r="L12" s="3">
        <f t="shared" si="1"/>
        <v>7.4088203525383214E-2</v>
      </c>
      <c r="M12" s="2"/>
    </row>
    <row r="13" spans="1:13" x14ac:dyDescent="0.2">
      <c r="A13" t="s">
        <v>48</v>
      </c>
      <c r="B13" t="s">
        <v>49</v>
      </c>
      <c r="C13" s="2">
        <v>6181</v>
      </c>
      <c r="D13" s="2">
        <v>-309.16199999999998</v>
      </c>
      <c r="E13" s="2">
        <v>84.855000000000004</v>
      </c>
      <c r="F13" s="2">
        <v>5957</v>
      </c>
      <c r="G13" s="2">
        <v>-252</v>
      </c>
      <c r="H13" s="2">
        <v>0</v>
      </c>
      <c r="I13" s="2">
        <v>0</v>
      </c>
      <c r="J13" s="2">
        <v>5705</v>
      </c>
      <c r="K13" s="2">
        <f t="shared" si="0"/>
        <v>-476</v>
      </c>
      <c r="L13" s="3">
        <f t="shared" si="1"/>
        <v>-7.7010192525481316E-2</v>
      </c>
      <c r="M13" s="2"/>
    </row>
    <row r="14" spans="1:13" x14ac:dyDescent="0.2">
      <c r="A14" t="s">
        <v>50</v>
      </c>
      <c r="B14" t="s">
        <v>51</v>
      </c>
      <c r="C14" s="2">
        <v>246948</v>
      </c>
      <c r="D14" s="2">
        <v>-2319.6260000000002</v>
      </c>
      <c r="E14" s="2">
        <v>10535.724</v>
      </c>
      <c r="F14" s="2">
        <v>255164</v>
      </c>
      <c r="G14" s="2">
        <v>-8235</v>
      </c>
      <c r="H14" s="2">
        <v>0</v>
      </c>
      <c r="I14" s="2">
        <v>38047.098000000005</v>
      </c>
      <c r="J14" s="2">
        <v>284977</v>
      </c>
      <c r="K14" s="2">
        <f t="shared" si="0"/>
        <v>38029</v>
      </c>
      <c r="L14" s="3">
        <f t="shared" si="1"/>
        <v>0.15399598295997538</v>
      </c>
      <c r="M14" s="2"/>
    </row>
    <row r="15" spans="1:13" x14ac:dyDescent="0.2">
      <c r="A15" t="s">
        <v>52</v>
      </c>
      <c r="B15" t="s">
        <v>53</v>
      </c>
      <c r="C15" s="2">
        <v>48677</v>
      </c>
      <c r="D15" s="2">
        <v>-2413.6849999999999</v>
      </c>
      <c r="E15" s="2">
        <v>4644.2110000000002</v>
      </c>
      <c r="F15" s="2">
        <v>50908</v>
      </c>
      <c r="G15" s="2">
        <v>-1312.115</v>
      </c>
      <c r="H15" s="2">
        <v>0</v>
      </c>
      <c r="I15" s="2">
        <v>0</v>
      </c>
      <c r="J15" s="2">
        <v>49596</v>
      </c>
      <c r="K15" s="2">
        <f t="shared" si="0"/>
        <v>919</v>
      </c>
      <c r="L15" s="3">
        <f t="shared" si="1"/>
        <v>1.8879552971629313E-2</v>
      </c>
      <c r="M15" s="2"/>
    </row>
    <row r="16" spans="1:13" x14ac:dyDescent="0.2">
      <c r="A16" t="s">
        <v>54</v>
      </c>
      <c r="B16" t="s">
        <v>55</v>
      </c>
      <c r="C16" s="2">
        <v>51828</v>
      </c>
      <c r="D16" s="2">
        <v>-2043.2650000000001</v>
      </c>
      <c r="E16" s="2">
        <v>5599.3389999999999</v>
      </c>
      <c r="F16" s="2">
        <v>55384</v>
      </c>
      <c r="G16" s="2">
        <v>-1946</v>
      </c>
      <c r="H16" s="2">
        <v>0</v>
      </c>
      <c r="I16" s="2">
        <v>0</v>
      </c>
      <c r="J16" s="2">
        <v>53438</v>
      </c>
      <c r="K16" s="2">
        <f t="shared" si="0"/>
        <v>1610</v>
      </c>
      <c r="L16" s="3">
        <f t="shared" si="1"/>
        <v>3.1064289573203674E-2</v>
      </c>
      <c r="M16" s="2"/>
    </row>
    <row r="17" spans="1:13" x14ac:dyDescent="0.2">
      <c r="A17" t="s">
        <v>56</v>
      </c>
      <c r="B17" t="s">
        <v>57</v>
      </c>
      <c r="C17" s="2">
        <v>33683</v>
      </c>
      <c r="D17" s="2">
        <v>-1684</v>
      </c>
      <c r="E17" s="2">
        <v>379.40899999999999</v>
      </c>
      <c r="F17" s="2">
        <v>32378</v>
      </c>
      <c r="G17" s="2">
        <v>0</v>
      </c>
      <c r="H17" s="2">
        <v>0</v>
      </c>
      <c r="I17" s="2">
        <v>0</v>
      </c>
      <c r="J17" s="2">
        <v>32378</v>
      </c>
      <c r="K17" s="2">
        <f t="shared" si="0"/>
        <v>-1305</v>
      </c>
      <c r="L17" s="3">
        <f t="shared" si="1"/>
        <v>-3.8743579847400768E-2</v>
      </c>
      <c r="M17" s="2"/>
    </row>
    <row r="18" spans="1:13" x14ac:dyDescent="0.2">
      <c r="A18" t="s">
        <v>58</v>
      </c>
      <c r="B18" t="s">
        <v>59</v>
      </c>
      <c r="C18" s="2">
        <v>172998</v>
      </c>
      <c r="D18" s="2">
        <v>-8650</v>
      </c>
      <c r="E18" s="2">
        <v>2475.0619999999999</v>
      </c>
      <c r="F18" s="2">
        <v>166823</v>
      </c>
      <c r="G18" s="2">
        <v>0</v>
      </c>
      <c r="H18" s="2">
        <v>0</v>
      </c>
      <c r="I18" s="2">
        <v>0.5</v>
      </c>
      <c r="J18" s="2">
        <v>166824</v>
      </c>
      <c r="K18" s="2">
        <f t="shared" si="0"/>
        <v>-6174</v>
      </c>
      <c r="L18" s="3">
        <f t="shared" si="1"/>
        <v>-3.5688273852876914E-2</v>
      </c>
      <c r="M18" s="2"/>
    </row>
    <row r="19" spans="1:13" x14ac:dyDescent="0.2">
      <c r="A19" t="s">
        <v>60</v>
      </c>
      <c r="B19" t="s">
        <v>61</v>
      </c>
      <c r="C19" s="2">
        <v>129883</v>
      </c>
      <c r="D19" s="2">
        <v>-6493</v>
      </c>
      <c r="E19" s="2">
        <v>1630.289</v>
      </c>
      <c r="F19" s="2">
        <v>125020</v>
      </c>
      <c r="G19" s="2">
        <v>0</v>
      </c>
      <c r="H19" s="2">
        <v>0</v>
      </c>
      <c r="I19" s="2">
        <v>5.5</v>
      </c>
      <c r="J19" s="2">
        <v>125026</v>
      </c>
      <c r="K19" s="2">
        <f t="shared" si="0"/>
        <v>-4857</v>
      </c>
      <c r="L19" s="3">
        <f t="shared" si="1"/>
        <v>-3.7395194136261099E-2</v>
      </c>
      <c r="M19" s="2"/>
    </row>
    <row r="20" spans="1:13" x14ac:dyDescent="0.2">
      <c r="A20" t="s">
        <v>62</v>
      </c>
      <c r="B20" t="s">
        <v>63</v>
      </c>
      <c r="C20" s="2">
        <v>135316</v>
      </c>
      <c r="D20" s="2">
        <v>-6766</v>
      </c>
      <c r="E20" s="2">
        <v>1093.5029999999999</v>
      </c>
      <c r="F20" s="2">
        <v>129644</v>
      </c>
      <c r="G20" s="2">
        <v>0</v>
      </c>
      <c r="H20" s="2">
        <v>0</v>
      </c>
      <c r="I20" s="2">
        <v>3</v>
      </c>
      <c r="J20" s="2">
        <v>129647</v>
      </c>
      <c r="K20" s="2">
        <f t="shared" si="0"/>
        <v>-5669</v>
      </c>
      <c r="L20" s="3">
        <f t="shared" si="1"/>
        <v>-4.1894528363238641E-2</v>
      </c>
      <c r="M20" s="2"/>
    </row>
    <row r="21" spans="1:13" x14ac:dyDescent="0.2">
      <c r="A21" t="s">
        <v>64</v>
      </c>
      <c r="B21" t="s">
        <v>65</v>
      </c>
      <c r="C21" s="2">
        <v>31498999</v>
      </c>
      <c r="D21" s="2">
        <v>-546811.66500000004</v>
      </c>
      <c r="E21" s="2">
        <v>1381644.5889999999</v>
      </c>
      <c r="F21" s="2">
        <v>32333831</v>
      </c>
      <c r="G21" s="2">
        <v>0</v>
      </c>
      <c r="H21" s="2">
        <v>10000</v>
      </c>
      <c r="I21" s="2">
        <v>226419.46299999999</v>
      </c>
      <c r="J21" s="2">
        <v>32570251</v>
      </c>
      <c r="K21" s="2">
        <f t="shared" si="0"/>
        <v>1071252</v>
      </c>
      <c r="L21" s="3">
        <f t="shared" si="1"/>
        <v>3.4009080733009962E-2</v>
      </c>
      <c r="M21" s="2"/>
    </row>
    <row r="22" spans="1:13" x14ac:dyDescent="0.2">
      <c r="A22" t="s">
        <v>66</v>
      </c>
      <c r="B22" t="s">
        <v>67</v>
      </c>
      <c r="C22" s="2">
        <v>1458406</v>
      </c>
      <c r="D22" s="2">
        <v>-23167</v>
      </c>
      <c r="E22" s="2">
        <v>54638.493000000002</v>
      </c>
      <c r="F22" s="2">
        <v>1489879</v>
      </c>
      <c r="G22" s="2">
        <v>-21334</v>
      </c>
      <c r="H22" s="2">
        <v>0</v>
      </c>
      <c r="I22" s="2">
        <v>26050.740999999998</v>
      </c>
      <c r="J22" s="2">
        <v>1494595</v>
      </c>
      <c r="K22" s="2">
        <f t="shared" si="0"/>
        <v>36189</v>
      </c>
      <c r="L22" s="3">
        <f t="shared" si="1"/>
        <v>2.4814077835664416E-2</v>
      </c>
      <c r="M22" s="2"/>
    </row>
    <row r="23" spans="1:13" x14ac:dyDescent="0.2">
      <c r="A23" t="s">
        <v>68</v>
      </c>
      <c r="B23" t="s">
        <v>69</v>
      </c>
      <c r="C23" s="2">
        <v>25443</v>
      </c>
      <c r="D23" s="2">
        <v>-1277.606</v>
      </c>
      <c r="E23" s="2">
        <v>334.642</v>
      </c>
      <c r="F23" s="2">
        <v>24500</v>
      </c>
      <c r="G23" s="2">
        <v>0</v>
      </c>
      <c r="H23" s="2">
        <v>0</v>
      </c>
      <c r="I23" s="2">
        <v>0</v>
      </c>
      <c r="J23" s="2">
        <v>24500</v>
      </c>
      <c r="K23" s="2">
        <f t="shared" si="0"/>
        <v>-943</v>
      </c>
      <c r="L23" s="3">
        <f t="shared" si="1"/>
        <v>-3.7063239397869749E-2</v>
      </c>
      <c r="M23" s="2"/>
    </row>
    <row r="24" spans="1:13" x14ac:dyDescent="0.2">
      <c r="A24" t="s">
        <v>70</v>
      </c>
      <c r="B24" t="s">
        <v>71</v>
      </c>
      <c r="C24" s="2">
        <v>5804734</v>
      </c>
      <c r="D24" s="2">
        <v>-130490.77899999999</v>
      </c>
      <c r="E24" s="2">
        <v>265423.32299999997</v>
      </c>
      <c r="F24" s="2">
        <v>5939664</v>
      </c>
      <c r="G24" s="2">
        <v>0</v>
      </c>
      <c r="H24" s="2">
        <v>15150.556</v>
      </c>
      <c r="I24" s="2">
        <v>344523.48900000023</v>
      </c>
      <c r="J24" s="2">
        <v>6299339</v>
      </c>
      <c r="K24" s="2">
        <f t="shared" si="0"/>
        <v>494605</v>
      </c>
      <c r="L24" s="3">
        <f t="shared" si="1"/>
        <v>8.5207177452058955E-2</v>
      </c>
      <c r="M24" s="2"/>
    </row>
    <row r="25" spans="1:13" x14ac:dyDescent="0.2">
      <c r="A25" t="s">
        <v>72</v>
      </c>
      <c r="B25" t="s">
        <v>73</v>
      </c>
      <c r="C25" s="2">
        <v>2299415</v>
      </c>
      <c r="D25" s="2">
        <v>-68221.535999999993</v>
      </c>
      <c r="E25" s="2">
        <v>187078.78700000001</v>
      </c>
      <c r="F25" s="2">
        <v>2418271</v>
      </c>
      <c r="G25" s="2">
        <v>0</v>
      </c>
      <c r="H25" s="2">
        <v>22154.683000000001</v>
      </c>
      <c r="I25" s="2">
        <v>242145.18500000003</v>
      </c>
      <c r="J25" s="2">
        <v>2682572</v>
      </c>
      <c r="K25" s="2">
        <f t="shared" si="0"/>
        <v>383157</v>
      </c>
      <c r="L25" s="3">
        <f t="shared" si="1"/>
        <v>0.16663238258426599</v>
      </c>
      <c r="M25" s="2"/>
    </row>
    <row r="26" spans="1:13" x14ac:dyDescent="0.2">
      <c r="A26" t="s">
        <v>74</v>
      </c>
      <c r="B26" t="s">
        <v>75</v>
      </c>
      <c r="C26" s="2">
        <v>5114</v>
      </c>
      <c r="D26" s="2">
        <v>-239</v>
      </c>
      <c r="E26" s="2">
        <v>810.476</v>
      </c>
      <c r="F26" s="2">
        <v>5685</v>
      </c>
      <c r="G26" s="2">
        <v>0</v>
      </c>
      <c r="H26" s="2">
        <v>0</v>
      </c>
      <c r="I26" s="2">
        <v>20</v>
      </c>
      <c r="J26" s="2">
        <v>5705</v>
      </c>
      <c r="K26" s="2">
        <f t="shared" si="0"/>
        <v>591</v>
      </c>
      <c r="L26" s="3">
        <f t="shared" si="1"/>
        <v>0.11556511536957371</v>
      </c>
      <c r="M26" s="2"/>
    </row>
    <row r="27" spans="1:13" x14ac:dyDescent="0.2">
      <c r="A27" t="s">
        <v>76</v>
      </c>
      <c r="B27" t="s">
        <v>77</v>
      </c>
      <c r="C27" s="2">
        <v>2736291</v>
      </c>
      <c r="D27" s="2">
        <v>-32800.917999999998</v>
      </c>
      <c r="E27" s="2">
        <v>29066.511999999999</v>
      </c>
      <c r="F27" s="2">
        <v>2732556</v>
      </c>
      <c r="G27" s="2">
        <v>0</v>
      </c>
      <c r="H27" s="2">
        <v>0</v>
      </c>
      <c r="I27" s="2">
        <v>511624.59900000005</v>
      </c>
      <c r="J27" s="2">
        <v>3244181</v>
      </c>
      <c r="K27" s="2">
        <f t="shared" si="0"/>
        <v>507890</v>
      </c>
      <c r="L27" s="3">
        <f t="shared" si="1"/>
        <v>0.18561256825388819</v>
      </c>
      <c r="M27" s="2"/>
    </row>
    <row r="28" spans="1:13" x14ac:dyDescent="0.2">
      <c r="A28" t="s">
        <v>78</v>
      </c>
      <c r="B28" t="s">
        <v>79</v>
      </c>
      <c r="C28" s="2">
        <v>11480932</v>
      </c>
      <c r="D28" s="2">
        <v>-23652.914000000001</v>
      </c>
      <c r="E28" s="2">
        <v>2061.7460000000001</v>
      </c>
      <c r="F28" s="2">
        <v>11459340</v>
      </c>
      <c r="G28" s="2">
        <v>-17974.276999999998</v>
      </c>
      <c r="H28" s="2">
        <v>13893.269</v>
      </c>
      <c r="I28" s="2">
        <v>1406442.2290000003</v>
      </c>
      <c r="J28" s="2">
        <v>12861701</v>
      </c>
      <c r="K28" s="2">
        <f t="shared" si="0"/>
        <v>1380769</v>
      </c>
      <c r="L28" s="3">
        <f t="shared" si="1"/>
        <v>0.12026628151791161</v>
      </c>
      <c r="M28" s="2"/>
    </row>
    <row r="29" spans="1:13" x14ac:dyDescent="0.2">
      <c r="A29" t="s">
        <v>80</v>
      </c>
      <c r="B29" t="s">
        <v>81</v>
      </c>
      <c r="C29" s="2">
        <v>4107730</v>
      </c>
      <c r="D29" s="2">
        <v>-13.762</v>
      </c>
      <c r="E29" s="2">
        <v>-349468.59</v>
      </c>
      <c r="F29" s="2">
        <v>3758248</v>
      </c>
      <c r="G29" s="2">
        <v>-58869.625999999997</v>
      </c>
      <c r="H29" s="2">
        <v>0</v>
      </c>
      <c r="I29" s="2">
        <v>85519.917999999976</v>
      </c>
      <c r="J29" s="2">
        <v>3784898</v>
      </c>
      <c r="K29" s="2">
        <f t="shared" si="0"/>
        <v>-322832</v>
      </c>
      <c r="L29" s="3">
        <f t="shared" si="1"/>
        <v>-7.8591338768614294E-2</v>
      </c>
      <c r="M29" s="2"/>
    </row>
    <row r="30" spans="1:13" x14ac:dyDescent="0.2">
      <c r="A30" t="s">
        <v>82</v>
      </c>
      <c r="B30" t="s">
        <v>83</v>
      </c>
      <c r="C30" s="2">
        <v>1165864</v>
      </c>
      <c r="D30" s="2">
        <v>-31604.683000000001</v>
      </c>
      <c r="E30" s="2">
        <v>-2940.5459999999998</v>
      </c>
      <c r="F30" s="2">
        <v>1131318</v>
      </c>
      <c r="G30" s="2">
        <v>-89040.491999999998</v>
      </c>
      <c r="H30" s="2">
        <v>0</v>
      </c>
      <c r="I30" s="2">
        <v>168589.48599999998</v>
      </c>
      <c r="J30" s="2">
        <v>1210867</v>
      </c>
      <c r="K30" s="2">
        <f t="shared" si="0"/>
        <v>45003</v>
      </c>
      <c r="L30" s="3">
        <f t="shared" si="1"/>
        <v>3.8600557183342141E-2</v>
      </c>
      <c r="M30" s="2"/>
    </row>
    <row r="31" spans="1:13" x14ac:dyDescent="0.2">
      <c r="A31" t="s">
        <v>84</v>
      </c>
      <c r="B31" t="s">
        <v>85</v>
      </c>
      <c r="C31" s="2">
        <v>3839</v>
      </c>
      <c r="D31" s="2">
        <v>-192.61099999999999</v>
      </c>
      <c r="E31" s="2">
        <v>0</v>
      </c>
      <c r="F31" s="2">
        <v>3647</v>
      </c>
      <c r="G31" s="2">
        <v>-479.57900000000001</v>
      </c>
      <c r="H31" s="2">
        <v>0</v>
      </c>
      <c r="I31" s="2">
        <v>0</v>
      </c>
      <c r="J31" s="2">
        <v>3168</v>
      </c>
      <c r="K31" s="2">
        <f t="shared" si="0"/>
        <v>-671</v>
      </c>
      <c r="L31" s="3">
        <f t="shared" si="1"/>
        <v>-0.17478510028653296</v>
      </c>
      <c r="M31" s="2"/>
    </row>
    <row r="32" spans="1:13" x14ac:dyDescent="0.2">
      <c r="A32" t="s">
        <v>86</v>
      </c>
      <c r="B32" t="s">
        <v>87</v>
      </c>
      <c r="C32" s="2">
        <v>9641746</v>
      </c>
      <c r="D32" s="2">
        <v>-12800</v>
      </c>
      <c r="E32" s="2">
        <v>0</v>
      </c>
      <c r="F32" s="2">
        <v>9628946</v>
      </c>
      <c r="G32" s="2">
        <v>0</v>
      </c>
      <c r="H32" s="2">
        <v>0</v>
      </c>
      <c r="I32" s="2">
        <v>-273612.84500000003</v>
      </c>
      <c r="J32" s="2">
        <v>9355334</v>
      </c>
      <c r="K32" s="2">
        <f t="shared" si="0"/>
        <v>-286412</v>
      </c>
      <c r="L32" s="3">
        <f t="shared" si="1"/>
        <v>-2.9705408128361813E-2</v>
      </c>
      <c r="M32" s="2"/>
    </row>
    <row r="33" spans="1:13" x14ac:dyDescent="0.2">
      <c r="A33" t="s">
        <v>88</v>
      </c>
      <c r="B33" t="s">
        <v>89</v>
      </c>
      <c r="C33" s="2">
        <v>15489792</v>
      </c>
      <c r="D33" s="2">
        <v>-30058.102999999999</v>
      </c>
      <c r="E33" s="2">
        <v>-762564.799</v>
      </c>
      <c r="F33" s="2">
        <v>14697167</v>
      </c>
      <c r="G33" s="2">
        <v>-2311.04</v>
      </c>
      <c r="H33" s="2">
        <v>2538.1370000000002</v>
      </c>
      <c r="I33" s="2">
        <v>-447320.81499999994</v>
      </c>
      <c r="J33" s="2">
        <v>14250074</v>
      </c>
      <c r="K33" s="2">
        <f t="shared" si="0"/>
        <v>-1239718</v>
      </c>
      <c r="L33" s="3">
        <f t="shared" si="1"/>
        <v>-8.0034515634554673E-2</v>
      </c>
      <c r="M33" s="2"/>
    </row>
    <row r="34" spans="1:13" x14ac:dyDescent="0.2">
      <c r="A34" t="s">
        <v>90</v>
      </c>
      <c r="B34" t="s">
        <v>91</v>
      </c>
      <c r="C34" s="2">
        <v>2761487</v>
      </c>
      <c r="D34" s="2">
        <v>-39034.646999999997</v>
      </c>
      <c r="E34" s="2">
        <v>642884.96499999997</v>
      </c>
      <c r="F34" s="2">
        <v>3365338</v>
      </c>
      <c r="G34" s="2">
        <v>-48435.851000000002</v>
      </c>
      <c r="H34" s="2">
        <v>0</v>
      </c>
      <c r="I34" s="2">
        <v>3136187.1979999999</v>
      </c>
      <c r="J34" s="2">
        <v>6453089</v>
      </c>
      <c r="K34" s="2">
        <f t="shared" ref="K34:K65" si="2">J34-C34</f>
        <v>3691602</v>
      </c>
      <c r="L34" s="3">
        <f t="shared" ref="L34:L65" si="3">IFERROR(K34/C34,"N/A")</f>
        <v>1.3368167222949086</v>
      </c>
      <c r="M34" s="2"/>
    </row>
    <row r="35" spans="1:13" x14ac:dyDescent="0.2">
      <c r="A35" t="s">
        <v>92</v>
      </c>
      <c r="B35" t="s">
        <v>93</v>
      </c>
      <c r="C35" s="2">
        <v>4935</v>
      </c>
      <c r="D35" s="2">
        <v>0</v>
      </c>
      <c r="E35" s="2">
        <v>0</v>
      </c>
      <c r="F35" s="2">
        <v>4935</v>
      </c>
      <c r="G35" s="2">
        <v>0</v>
      </c>
      <c r="H35" s="2">
        <v>0</v>
      </c>
      <c r="I35" s="2">
        <v>-12.77</v>
      </c>
      <c r="J35" s="2">
        <v>4923</v>
      </c>
      <c r="K35" s="2">
        <f t="shared" si="2"/>
        <v>-12</v>
      </c>
      <c r="L35" s="3">
        <f t="shared" si="3"/>
        <v>-2.4316109422492403E-3</v>
      </c>
      <c r="M35" s="2"/>
    </row>
    <row r="36" spans="1:13" x14ac:dyDescent="0.2">
      <c r="A36" t="s">
        <v>94</v>
      </c>
      <c r="B36" t="s">
        <v>95</v>
      </c>
      <c r="C36" s="2">
        <v>100000</v>
      </c>
      <c r="D36" s="2">
        <v>0</v>
      </c>
      <c r="E36" s="2">
        <v>0</v>
      </c>
      <c r="F36" s="2">
        <v>100000</v>
      </c>
      <c r="G36" s="2">
        <v>0</v>
      </c>
      <c r="H36" s="2">
        <v>0</v>
      </c>
      <c r="I36" s="2">
        <v>0</v>
      </c>
      <c r="J36" s="2">
        <v>100000</v>
      </c>
      <c r="K36" s="2">
        <f t="shared" si="2"/>
        <v>0</v>
      </c>
      <c r="L36" s="3">
        <f t="shared" si="3"/>
        <v>0</v>
      </c>
      <c r="M36" s="2"/>
    </row>
    <row r="37" spans="1:13" x14ac:dyDescent="0.2">
      <c r="A37" t="s">
        <v>96</v>
      </c>
      <c r="B37" t="s">
        <v>97</v>
      </c>
      <c r="C37" s="2">
        <v>5626</v>
      </c>
      <c r="D37" s="2">
        <v>-281</v>
      </c>
      <c r="E37" s="2">
        <v>90.418999999999997</v>
      </c>
      <c r="F37" s="2">
        <v>5435</v>
      </c>
      <c r="G37" s="2">
        <v>-16.5</v>
      </c>
      <c r="H37" s="2">
        <v>0</v>
      </c>
      <c r="I37" s="2">
        <v>226.453</v>
      </c>
      <c r="J37" s="2">
        <v>5646</v>
      </c>
      <c r="K37" s="2">
        <f t="shared" si="2"/>
        <v>20</v>
      </c>
      <c r="L37" s="3">
        <f t="shared" si="3"/>
        <v>3.5549235691432635E-3</v>
      </c>
      <c r="M37" s="2"/>
    </row>
    <row r="38" spans="1:13" x14ac:dyDescent="0.2">
      <c r="A38" t="s">
        <v>98</v>
      </c>
      <c r="B38" t="s">
        <v>99</v>
      </c>
      <c r="C38" s="2">
        <v>521791</v>
      </c>
      <c r="D38" s="2">
        <v>-1509.124</v>
      </c>
      <c r="E38" s="2">
        <v>2535.105</v>
      </c>
      <c r="F38" s="2">
        <v>522816</v>
      </c>
      <c r="G38" s="2">
        <v>-18862.661</v>
      </c>
      <c r="H38" s="2">
        <v>0</v>
      </c>
      <c r="I38" s="2">
        <v>1827.2269999999999</v>
      </c>
      <c r="J38" s="2">
        <v>505781</v>
      </c>
      <c r="K38" s="2">
        <f t="shared" si="2"/>
        <v>-16010</v>
      </c>
      <c r="L38" s="3">
        <f t="shared" si="3"/>
        <v>-3.0682782953328058E-2</v>
      </c>
      <c r="M38" s="2"/>
    </row>
    <row r="39" spans="1:13" x14ac:dyDescent="0.2">
      <c r="A39" t="s">
        <v>100</v>
      </c>
      <c r="B39" t="s">
        <v>101</v>
      </c>
      <c r="C39" s="2">
        <v>241592</v>
      </c>
      <c r="D39" s="2">
        <v>-9346.4830000000002</v>
      </c>
      <c r="E39" s="2">
        <v>809.31799999999998</v>
      </c>
      <c r="F39" s="2">
        <v>233055</v>
      </c>
      <c r="G39" s="2">
        <v>-11613.323999999999</v>
      </c>
      <c r="H39" s="2">
        <v>0</v>
      </c>
      <c r="I39" s="2">
        <v>-83.063999999999965</v>
      </c>
      <c r="J39" s="2">
        <v>221360</v>
      </c>
      <c r="K39" s="2">
        <f t="shared" si="2"/>
        <v>-20232</v>
      </c>
      <c r="L39" s="3">
        <f t="shared" si="3"/>
        <v>-8.3744494850822873E-2</v>
      </c>
      <c r="M39" s="2"/>
    </row>
    <row r="40" spans="1:13" x14ac:dyDescent="0.2">
      <c r="A40" t="s">
        <v>102</v>
      </c>
      <c r="B40" t="s">
        <v>103</v>
      </c>
      <c r="C40" s="2">
        <v>116336</v>
      </c>
      <c r="D40" s="2">
        <v>-1040</v>
      </c>
      <c r="E40" s="2">
        <v>446.41500000000002</v>
      </c>
      <c r="F40" s="2">
        <v>115742</v>
      </c>
      <c r="G40" s="2">
        <v>0</v>
      </c>
      <c r="H40" s="2">
        <v>0</v>
      </c>
      <c r="I40" s="2">
        <v>1500</v>
      </c>
      <c r="J40" s="2">
        <v>117242</v>
      </c>
      <c r="K40" s="2">
        <f t="shared" si="2"/>
        <v>906</v>
      </c>
      <c r="L40" s="3">
        <f t="shared" si="3"/>
        <v>7.7877870994361165E-3</v>
      </c>
      <c r="M40" s="2"/>
    </row>
    <row r="41" spans="1:13" x14ac:dyDescent="0.2">
      <c r="A41" t="s">
        <v>104</v>
      </c>
      <c r="B41" t="s">
        <v>105</v>
      </c>
      <c r="C41" s="2">
        <v>44947</v>
      </c>
      <c r="D41" s="2">
        <v>-247.357</v>
      </c>
      <c r="E41" s="2">
        <v>11399.429</v>
      </c>
      <c r="F41" s="2">
        <v>56100</v>
      </c>
      <c r="G41" s="2">
        <v>0</v>
      </c>
      <c r="H41" s="2">
        <v>0</v>
      </c>
      <c r="I41" s="2">
        <v>721.17</v>
      </c>
      <c r="J41" s="2">
        <v>56821</v>
      </c>
      <c r="K41" s="2">
        <f t="shared" si="2"/>
        <v>11874</v>
      </c>
      <c r="L41" s="3">
        <f t="shared" si="3"/>
        <v>0.26417780941998353</v>
      </c>
      <c r="M41" s="2"/>
    </row>
    <row r="42" spans="1:13" x14ac:dyDescent="0.2">
      <c r="A42" t="s">
        <v>106</v>
      </c>
      <c r="B42" t="s">
        <v>107</v>
      </c>
      <c r="C42" s="2">
        <v>15391</v>
      </c>
      <c r="D42" s="2">
        <v>-220</v>
      </c>
      <c r="E42" s="2">
        <v>621.36900000000003</v>
      </c>
      <c r="F42" s="2">
        <v>15792</v>
      </c>
      <c r="G42" s="2">
        <v>0</v>
      </c>
      <c r="H42" s="2">
        <v>0</v>
      </c>
      <c r="I42" s="2">
        <v>88.176000000000002</v>
      </c>
      <c r="J42" s="2">
        <v>15880</v>
      </c>
      <c r="K42" s="2">
        <f t="shared" si="2"/>
        <v>489</v>
      </c>
      <c r="L42" s="3">
        <f t="shared" si="3"/>
        <v>3.1771814696900789E-2</v>
      </c>
      <c r="M42" s="2"/>
    </row>
    <row r="43" spans="1:13" x14ac:dyDescent="0.2">
      <c r="A43" t="s">
        <v>108</v>
      </c>
      <c r="B43" t="s">
        <v>109</v>
      </c>
      <c r="C43" s="2">
        <v>6765</v>
      </c>
      <c r="D43" s="2">
        <v>-0.36</v>
      </c>
      <c r="E43" s="2">
        <v>19.245999999999999</v>
      </c>
      <c r="F43" s="2">
        <v>6784</v>
      </c>
      <c r="G43" s="2">
        <v>0</v>
      </c>
      <c r="H43" s="2">
        <v>0</v>
      </c>
      <c r="I43" s="2">
        <v>110.556</v>
      </c>
      <c r="J43" s="2">
        <v>6895</v>
      </c>
      <c r="K43" s="2">
        <f t="shared" si="2"/>
        <v>130</v>
      </c>
      <c r="L43" s="3">
        <f t="shared" si="3"/>
        <v>1.9216555801921657E-2</v>
      </c>
      <c r="M43" s="2"/>
    </row>
    <row r="44" spans="1:13" x14ac:dyDescent="0.2">
      <c r="A44" t="s">
        <v>110</v>
      </c>
      <c r="B44" t="s">
        <v>111</v>
      </c>
      <c r="C44" s="2">
        <v>1273</v>
      </c>
      <c r="D44" s="2">
        <v>-64</v>
      </c>
      <c r="E44" s="2">
        <v>0</v>
      </c>
      <c r="F44" s="2">
        <v>1209</v>
      </c>
      <c r="G44" s="2">
        <v>0</v>
      </c>
      <c r="H44" s="2">
        <v>0</v>
      </c>
      <c r="I44" s="2">
        <v>0</v>
      </c>
      <c r="J44" s="2">
        <v>1209</v>
      </c>
      <c r="K44" s="2">
        <f t="shared" si="2"/>
        <v>-64</v>
      </c>
      <c r="L44" s="3">
        <f t="shared" si="3"/>
        <v>-5.0274941084053421E-2</v>
      </c>
      <c r="M44" s="2"/>
    </row>
    <row r="45" spans="1:13" x14ac:dyDescent="0.2">
      <c r="A45" t="s">
        <v>112</v>
      </c>
      <c r="B45" t="s">
        <v>113</v>
      </c>
      <c r="C45" s="2">
        <v>1077</v>
      </c>
      <c r="D45" s="2">
        <v>-54</v>
      </c>
      <c r="E45" s="2">
        <v>18.981999999999999</v>
      </c>
      <c r="F45" s="2">
        <v>1042</v>
      </c>
      <c r="G45" s="2">
        <v>-8.6</v>
      </c>
      <c r="H45" s="2">
        <v>0</v>
      </c>
      <c r="I45" s="2">
        <v>0</v>
      </c>
      <c r="J45" s="2">
        <v>1033</v>
      </c>
      <c r="K45" s="2">
        <f t="shared" si="2"/>
        <v>-44</v>
      </c>
      <c r="L45" s="3">
        <f t="shared" si="3"/>
        <v>-4.0854224698235839E-2</v>
      </c>
      <c r="M45" s="2"/>
    </row>
    <row r="46" spans="1:13" x14ac:dyDescent="0.2">
      <c r="A46" t="s">
        <v>114</v>
      </c>
      <c r="B46" t="s">
        <v>115</v>
      </c>
      <c r="C46" s="2">
        <v>7573</v>
      </c>
      <c r="D46" s="2">
        <v>-96</v>
      </c>
      <c r="E46" s="2">
        <v>868.65700000000004</v>
      </c>
      <c r="F46" s="2">
        <v>8346</v>
      </c>
      <c r="G46" s="2">
        <v>-30</v>
      </c>
      <c r="H46" s="2">
        <v>0</v>
      </c>
      <c r="I46" s="2">
        <v>0</v>
      </c>
      <c r="J46" s="2">
        <v>8316</v>
      </c>
      <c r="K46" s="2">
        <f t="shared" si="2"/>
        <v>743</v>
      </c>
      <c r="L46" s="3">
        <f t="shared" si="3"/>
        <v>9.8111712663409484E-2</v>
      </c>
      <c r="M46" s="2"/>
    </row>
    <row r="47" spans="1:13" x14ac:dyDescent="0.2">
      <c r="A47" t="s">
        <v>116</v>
      </c>
      <c r="B47" t="s">
        <v>117</v>
      </c>
      <c r="C47" s="2">
        <v>0</v>
      </c>
      <c r="D47" s="2">
        <v>0</v>
      </c>
      <c r="E47" s="2">
        <v>0</v>
      </c>
      <c r="F47" s="2">
        <v>0</v>
      </c>
      <c r="G47" s="2">
        <v>0</v>
      </c>
      <c r="H47" s="2">
        <v>0</v>
      </c>
      <c r="I47" s="2">
        <v>0</v>
      </c>
      <c r="J47" s="2">
        <v>0</v>
      </c>
      <c r="K47" s="2">
        <f t="shared" si="2"/>
        <v>0</v>
      </c>
      <c r="L47" s="3" t="str">
        <f t="shared" si="3"/>
        <v>N/A</v>
      </c>
      <c r="M47" s="2"/>
    </row>
    <row r="48" spans="1:13" x14ac:dyDescent="0.2">
      <c r="A48" t="s">
        <v>118</v>
      </c>
      <c r="B48" t="s">
        <v>119</v>
      </c>
      <c r="C48" s="2">
        <v>60328</v>
      </c>
      <c r="D48" s="2">
        <v>-3000</v>
      </c>
      <c r="E48" s="2">
        <v>1767.1320000000001</v>
      </c>
      <c r="F48" s="2">
        <v>59095</v>
      </c>
      <c r="G48" s="2">
        <v>0</v>
      </c>
      <c r="H48" s="2">
        <v>0</v>
      </c>
      <c r="I48" s="2">
        <v>2000</v>
      </c>
      <c r="J48" s="2">
        <v>61095</v>
      </c>
      <c r="K48" s="2">
        <f t="shared" si="2"/>
        <v>767</v>
      </c>
      <c r="L48" s="3">
        <f t="shared" si="3"/>
        <v>1.2713831056889007E-2</v>
      </c>
      <c r="M48" s="2"/>
    </row>
    <row r="49" spans="1:13" x14ac:dyDescent="0.2">
      <c r="A49" t="s">
        <v>120</v>
      </c>
      <c r="B49" t="s">
        <v>121</v>
      </c>
      <c r="C49" s="2">
        <v>4949</v>
      </c>
      <c r="D49" s="2">
        <v>-247</v>
      </c>
      <c r="E49" s="2">
        <v>177.393</v>
      </c>
      <c r="F49" s="2">
        <v>4879</v>
      </c>
      <c r="G49" s="2">
        <v>-1220</v>
      </c>
      <c r="H49" s="2">
        <v>0</v>
      </c>
      <c r="I49" s="2">
        <v>65</v>
      </c>
      <c r="J49" s="2">
        <v>3724</v>
      </c>
      <c r="K49" s="2">
        <f t="shared" si="2"/>
        <v>-1225</v>
      </c>
      <c r="L49" s="3">
        <f t="shared" si="3"/>
        <v>-0.24752475247524752</v>
      </c>
      <c r="M49" s="2"/>
    </row>
    <row r="50" spans="1:13" x14ac:dyDescent="0.2">
      <c r="A50" t="s">
        <v>122</v>
      </c>
      <c r="B50" t="s">
        <v>123</v>
      </c>
      <c r="C50" s="2">
        <v>1300</v>
      </c>
      <c r="D50" s="2">
        <v>-65</v>
      </c>
      <c r="E50" s="2">
        <v>0</v>
      </c>
      <c r="F50" s="2">
        <v>1235</v>
      </c>
      <c r="G50" s="2">
        <v>-386</v>
      </c>
      <c r="H50" s="2">
        <v>0</v>
      </c>
      <c r="I50" s="2">
        <v>0</v>
      </c>
      <c r="J50" s="2">
        <v>849</v>
      </c>
      <c r="K50" s="2">
        <f t="shared" si="2"/>
        <v>-451</v>
      </c>
      <c r="L50" s="3">
        <f t="shared" si="3"/>
        <v>-0.34692307692307695</v>
      </c>
      <c r="M50" s="2"/>
    </row>
    <row r="51" spans="1:13" x14ac:dyDescent="0.2">
      <c r="A51" t="s">
        <v>124</v>
      </c>
      <c r="B51" t="s">
        <v>125</v>
      </c>
      <c r="C51" s="2">
        <v>14059</v>
      </c>
      <c r="D51" s="2">
        <v>-703.63</v>
      </c>
      <c r="E51" s="2">
        <v>246.84100000000001</v>
      </c>
      <c r="F51" s="2">
        <v>13602</v>
      </c>
      <c r="G51" s="2">
        <v>-676</v>
      </c>
      <c r="H51" s="2">
        <v>0</v>
      </c>
      <c r="I51" s="2">
        <v>0</v>
      </c>
      <c r="J51" s="2">
        <v>12926</v>
      </c>
      <c r="K51" s="2">
        <f t="shared" si="2"/>
        <v>-1133</v>
      </c>
      <c r="L51" s="3">
        <f t="shared" si="3"/>
        <v>-8.0588946582260471E-2</v>
      </c>
      <c r="M51" s="2"/>
    </row>
    <row r="52" spans="1:13" x14ac:dyDescent="0.2">
      <c r="A52" t="s">
        <v>126</v>
      </c>
      <c r="B52" t="s">
        <v>127</v>
      </c>
      <c r="C52" s="2">
        <v>1362450</v>
      </c>
      <c r="D52" s="2">
        <v>-29595.034</v>
      </c>
      <c r="E52" s="2">
        <v>13045.251</v>
      </c>
      <c r="F52" s="2">
        <v>1345900</v>
      </c>
      <c r="G52" s="2">
        <v>-18535.654999999999</v>
      </c>
      <c r="H52" s="2">
        <v>0</v>
      </c>
      <c r="I52" s="2">
        <v>5932.5379999999996</v>
      </c>
      <c r="J52" s="2">
        <v>1333297</v>
      </c>
      <c r="K52" s="2">
        <f t="shared" si="2"/>
        <v>-29153</v>
      </c>
      <c r="L52" s="3">
        <f t="shared" si="3"/>
        <v>-2.1397482476421151E-2</v>
      </c>
      <c r="M52" s="2"/>
    </row>
    <row r="53" spans="1:13" x14ac:dyDescent="0.2">
      <c r="A53" t="s">
        <v>128</v>
      </c>
      <c r="B53" t="s">
        <v>129</v>
      </c>
      <c r="C53" s="2">
        <v>2495</v>
      </c>
      <c r="D53" s="2">
        <v>-81.144999999999996</v>
      </c>
      <c r="E53" s="2">
        <v>66.352999999999994</v>
      </c>
      <c r="F53" s="2">
        <v>2481</v>
      </c>
      <c r="G53" s="2">
        <v>-10</v>
      </c>
      <c r="H53" s="2">
        <v>0</v>
      </c>
      <c r="I53" s="2">
        <v>0</v>
      </c>
      <c r="J53" s="2">
        <v>2471</v>
      </c>
      <c r="K53" s="2">
        <f t="shared" si="2"/>
        <v>-24</v>
      </c>
      <c r="L53" s="3">
        <f t="shared" si="3"/>
        <v>-9.6192384769539074E-3</v>
      </c>
      <c r="M53" s="2"/>
    </row>
    <row r="54" spans="1:13" x14ac:dyDescent="0.2">
      <c r="A54" t="s">
        <v>130</v>
      </c>
      <c r="B54" t="s">
        <v>131</v>
      </c>
      <c r="C54" s="2">
        <v>2426</v>
      </c>
      <c r="D54" s="2">
        <v>0</v>
      </c>
      <c r="E54" s="2">
        <v>0</v>
      </c>
      <c r="F54" s="2">
        <v>2425</v>
      </c>
      <c r="G54" s="2">
        <v>-20</v>
      </c>
      <c r="H54" s="2">
        <v>0</v>
      </c>
      <c r="I54" s="2">
        <v>0</v>
      </c>
      <c r="J54" s="2">
        <v>2405</v>
      </c>
      <c r="K54" s="2">
        <f t="shared" si="2"/>
        <v>-21</v>
      </c>
      <c r="L54" s="3">
        <f t="shared" si="3"/>
        <v>-8.6562242374278644E-3</v>
      </c>
      <c r="M54" s="2"/>
    </row>
    <row r="55" spans="1:13" x14ac:dyDescent="0.2">
      <c r="A55" t="s">
        <v>132</v>
      </c>
      <c r="B55" t="s">
        <v>133</v>
      </c>
      <c r="C55" s="2">
        <v>20773</v>
      </c>
      <c r="D55" s="2">
        <v>0</v>
      </c>
      <c r="E55" s="2">
        <v>385.28</v>
      </c>
      <c r="F55" s="2">
        <v>21157</v>
      </c>
      <c r="G55" s="2">
        <v>0</v>
      </c>
      <c r="H55" s="2">
        <v>0</v>
      </c>
      <c r="I55" s="2">
        <v>89.5</v>
      </c>
      <c r="J55" s="2">
        <v>21248</v>
      </c>
      <c r="K55" s="2">
        <f t="shared" si="2"/>
        <v>475</v>
      </c>
      <c r="L55" s="3">
        <f t="shared" si="3"/>
        <v>2.2866220574784577E-2</v>
      </c>
      <c r="M55" s="2"/>
    </row>
    <row r="56" spans="1:13" x14ac:dyDescent="0.2">
      <c r="A56" t="s">
        <v>134</v>
      </c>
      <c r="B56" t="s">
        <v>135</v>
      </c>
      <c r="C56" s="2">
        <v>119925</v>
      </c>
      <c r="D56" s="2">
        <v>-4736.0069999999996</v>
      </c>
      <c r="E56" s="2">
        <v>4291.3540000000003</v>
      </c>
      <c r="F56" s="2">
        <v>119480</v>
      </c>
      <c r="G56" s="2">
        <v>-4631.0050000000001</v>
      </c>
      <c r="H56" s="2">
        <v>0</v>
      </c>
      <c r="I56" s="2">
        <v>3107.3339999999998</v>
      </c>
      <c r="J56" s="2">
        <v>117957</v>
      </c>
      <c r="K56" s="2">
        <f t="shared" si="2"/>
        <v>-1968</v>
      </c>
      <c r="L56" s="3">
        <f t="shared" si="3"/>
        <v>-1.641025641025641E-2</v>
      </c>
      <c r="M56" s="2"/>
    </row>
    <row r="57" spans="1:13" x14ac:dyDescent="0.2">
      <c r="A57" t="s">
        <v>136</v>
      </c>
      <c r="B57" t="s">
        <v>137</v>
      </c>
      <c r="C57" s="2">
        <v>283547</v>
      </c>
      <c r="D57" s="2">
        <v>-7307.49</v>
      </c>
      <c r="E57" s="2">
        <v>19809.935000000001</v>
      </c>
      <c r="F57" s="2">
        <v>296051</v>
      </c>
      <c r="G57" s="2">
        <v>-14627.608999999999</v>
      </c>
      <c r="H57" s="2">
        <v>0</v>
      </c>
      <c r="I57" s="2">
        <v>49127.74</v>
      </c>
      <c r="J57" s="2">
        <v>330549</v>
      </c>
      <c r="K57" s="2">
        <f t="shared" si="2"/>
        <v>47002</v>
      </c>
      <c r="L57" s="3">
        <f t="shared" si="3"/>
        <v>0.16576440590096175</v>
      </c>
      <c r="M57" s="2"/>
    </row>
    <row r="58" spans="1:13" x14ac:dyDescent="0.2">
      <c r="A58" t="s">
        <v>138</v>
      </c>
      <c r="B58" t="s">
        <v>139</v>
      </c>
      <c r="C58" s="2">
        <v>1413168</v>
      </c>
      <c r="D58" s="2">
        <v>-15454.589</v>
      </c>
      <c r="E58" s="2">
        <v>402421.83399999997</v>
      </c>
      <c r="F58" s="2">
        <v>1800139</v>
      </c>
      <c r="G58" s="2">
        <v>-15700.574000000002</v>
      </c>
      <c r="H58" s="2">
        <v>0</v>
      </c>
      <c r="I58" s="2">
        <v>25732.160999999996</v>
      </c>
      <c r="J58" s="2">
        <v>1810170</v>
      </c>
      <c r="K58" s="2">
        <f t="shared" si="2"/>
        <v>397002</v>
      </c>
      <c r="L58" s="3">
        <f t="shared" si="3"/>
        <v>0.28093050507795253</v>
      </c>
      <c r="M58" s="2"/>
    </row>
    <row r="59" spans="1:13" x14ac:dyDescent="0.2">
      <c r="A59" t="s">
        <v>140</v>
      </c>
      <c r="B59" t="s">
        <v>141</v>
      </c>
      <c r="C59" s="2">
        <v>219231</v>
      </c>
      <c r="D59" s="2">
        <v>-11018</v>
      </c>
      <c r="E59" s="2">
        <v>8205.7929999999997</v>
      </c>
      <c r="F59" s="2">
        <v>216420</v>
      </c>
      <c r="G59" s="2">
        <v>-10757</v>
      </c>
      <c r="H59" s="2">
        <v>0</v>
      </c>
      <c r="I59" s="2">
        <v>-210.5</v>
      </c>
      <c r="J59" s="2">
        <v>205452</v>
      </c>
      <c r="K59" s="2">
        <f t="shared" si="2"/>
        <v>-13779</v>
      </c>
      <c r="L59" s="3">
        <f t="shared" si="3"/>
        <v>-6.2851512787881272E-2</v>
      </c>
      <c r="M59" s="2"/>
    </row>
    <row r="60" spans="1:13" x14ac:dyDescent="0.2">
      <c r="A60" t="s">
        <v>142</v>
      </c>
      <c r="B60" t="s">
        <v>143</v>
      </c>
      <c r="C60" s="2">
        <v>2201818</v>
      </c>
      <c r="D60" s="2">
        <v>-35783.910000000003</v>
      </c>
      <c r="E60" s="2">
        <v>458286.20199999999</v>
      </c>
      <c r="F60" s="2">
        <v>2624321</v>
      </c>
      <c r="G60" s="2">
        <v>-38979.343000000001</v>
      </c>
      <c r="H60" s="2">
        <v>0</v>
      </c>
      <c r="I60" s="2">
        <v>125307.21499999997</v>
      </c>
      <c r="J60" s="2">
        <v>2710650</v>
      </c>
      <c r="K60" s="2">
        <f t="shared" si="2"/>
        <v>508832</v>
      </c>
      <c r="L60" s="3">
        <f t="shared" si="3"/>
        <v>0.23109630314585491</v>
      </c>
      <c r="M60" s="2"/>
    </row>
    <row r="61" spans="1:13" x14ac:dyDescent="0.2">
      <c r="A61" t="s">
        <v>144</v>
      </c>
      <c r="B61" t="s">
        <v>145</v>
      </c>
      <c r="C61" s="2">
        <v>1823839</v>
      </c>
      <c r="D61" s="2">
        <v>-25535</v>
      </c>
      <c r="E61" s="2">
        <v>1579565.7150000001</v>
      </c>
      <c r="F61" s="2">
        <v>3377870</v>
      </c>
      <c r="G61" s="2">
        <v>-475024.19899999996</v>
      </c>
      <c r="H61" s="2">
        <v>0</v>
      </c>
      <c r="I61" s="2">
        <v>158065.66500000001</v>
      </c>
      <c r="J61" s="2">
        <v>3060912</v>
      </c>
      <c r="K61" s="2">
        <f t="shared" si="2"/>
        <v>1237073</v>
      </c>
      <c r="L61" s="3">
        <f t="shared" si="3"/>
        <v>0.67827971657586006</v>
      </c>
      <c r="M61" s="2"/>
    </row>
    <row r="62" spans="1:13" x14ac:dyDescent="0.2">
      <c r="A62" t="s">
        <v>146</v>
      </c>
      <c r="B62" t="s">
        <v>147</v>
      </c>
      <c r="C62" s="2">
        <v>65277</v>
      </c>
      <c r="D62" s="2">
        <v>-3264.4050000000002</v>
      </c>
      <c r="E62" s="2">
        <v>1744.3230000000001</v>
      </c>
      <c r="F62" s="2">
        <v>63757</v>
      </c>
      <c r="G62" s="2">
        <v>-980.60699999999997</v>
      </c>
      <c r="H62" s="2">
        <v>0</v>
      </c>
      <c r="I62" s="2">
        <v>7.1054273576010019E-15</v>
      </c>
      <c r="J62" s="2">
        <v>62776</v>
      </c>
      <c r="K62" s="2">
        <f t="shared" si="2"/>
        <v>-2501</v>
      </c>
      <c r="L62" s="3">
        <f t="shared" si="3"/>
        <v>-3.8313647992401612E-2</v>
      </c>
      <c r="M62" s="2"/>
    </row>
    <row r="63" spans="1:13" x14ac:dyDescent="0.2">
      <c r="A63" t="s">
        <v>148</v>
      </c>
      <c r="B63" t="s">
        <v>149</v>
      </c>
      <c r="C63" s="2">
        <v>1662176</v>
      </c>
      <c r="D63" s="2">
        <v>-7357.8410000000003</v>
      </c>
      <c r="E63" s="2">
        <v>61009.559000000001</v>
      </c>
      <c r="F63" s="2">
        <v>1715826</v>
      </c>
      <c r="G63" s="2">
        <v>0</v>
      </c>
      <c r="H63" s="2">
        <v>0</v>
      </c>
      <c r="I63" s="2">
        <v>19536.594000000005</v>
      </c>
      <c r="J63" s="2">
        <v>1735364</v>
      </c>
      <c r="K63" s="2">
        <f t="shared" si="2"/>
        <v>73188</v>
      </c>
      <c r="L63" s="3">
        <f t="shared" si="3"/>
        <v>4.4031438307375395E-2</v>
      </c>
      <c r="M63" s="2"/>
    </row>
    <row r="64" spans="1:13" x14ac:dyDescent="0.2">
      <c r="A64" t="s">
        <v>150</v>
      </c>
      <c r="B64" t="s">
        <v>151</v>
      </c>
      <c r="C64" s="2">
        <v>1901443</v>
      </c>
      <c r="D64" s="2">
        <v>-31959.134999999998</v>
      </c>
      <c r="E64" s="2">
        <v>1146.4010000000001</v>
      </c>
      <c r="F64" s="2">
        <v>1870630</v>
      </c>
      <c r="G64" s="2">
        <v>-1500</v>
      </c>
      <c r="H64" s="2">
        <v>1847.9940000000001</v>
      </c>
      <c r="I64" s="2">
        <v>127134.39599999999</v>
      </c>
      <c r="J64" s="2">
        <v>1998112</v>
      </c>
      <c r="K64" s="2">
        <f t="shared" si="2"/>
        <v>96669</v>
      </c>
      <c r="L64" s="3">
        <f t="shared" si="3"/>
        <v>5.0839809555164157E-2</v>
      </c>
      <c r="M64" s="2"/>
    </row>
    <row r="65" spans="1:13" x14ac:dyDescent="0.2">
      <c r="A65" t="s">
        <v>152</v>
      </c>
      <c r="B65" t="s">
        <v>153</v>
      </c>
      <c r="C65" s="2">
        <v>8378</v>
      </c>
      <c r="D65" s="2">
        <v>-419</v>
      </c>
      <c r="E65" s="2">
        <v>317.32299999999998</v>
      </c>
      <c r="F65" s="2">
        <v>8277</v>
      </c>
      <c r="G65" s="2">
        <v>0</v>
      </c>
      <c r="H65" s="2">
        <v>0</v>
      </c>
      <c r="I65" s="2">
        <v>128.01599999999999</v>
      </c>
      <c r="J65" s="2">
        <v>8405</v>
      </c>
      <c r="K65" s="2">
        <f t="shared" si="2"/>
        <v>27</v>
      </c>
      <c r="L65" s="3">
        <f t="shared" si="3"/>
        <v>3.2227261876342801E-3</v>
      </c>
      <c r="M65" s="2"/>
    </row>
    <row r="66" spans="1:13" x14ac:dyDescent="0.2">
      <c r="A66" t="s">
        <v>154</v>
      </c>
      <c r="B66" t="s">
        <v>155</v>
      </c>
      <c r="C66" s="2">
        <v>340988</v>
      </c>
      <c r="D66" s="2">
        <v>2203.8119999999999</v>
      </c>
      <c r="E66" s="2">
        <v>8343.125</v>
      </c>
      <c r="F66" s="2">
        <v>351536</v>
      </c>
      <c r="G66" s="2">
        <v>0</v>
      </c>
      <c r="H66" s="2">
        <v>0</v>
      </c>
      <c r="I66" s="2">
        <v>1532.4380000000001</v>
      </c>
      <c r="J66" s="2">
        <v>353068</v>
      </c>
      <c r="K66" s="2">
        <f t="shared" ref="K66:K89" si="4">J66-C66</f>
        <v>12080</v>
      </c>
      <c r="L66" s="3">
        <f t="shared" ref="L66:L89" si="5">IFERROR(K66/C66,"N/A")</f>
        <v>3.5426466620526238E-2</v>
      </c>
      <c r="M66" s="2"/>
    </row>
    <row r="67" spans="1:13" x14ac:dyDescent="0.2">
      <c r="A67" t="s">
        <v>156</v>
      </c>
      <c r="B67" t="s">
        <v>157</v>
      </c>
      <c r="C67" s="2">
        <v>1405341</v>
      </c>
      <c r="D67" s="2">
        <v>-560.03899999999999</v>
      </c>
      <c r="E67" s="2">
        <v>30782.647000000001</v>
      </c>
      <c r="F67" s="2">
        <v>1435563</v>
      </c>
      <c r="G67" s="2">
        <v>-27013.665999999997</v>
      </c>
      <c r="H67" s="2">
        <v>0</v>
      </c>
      <c r="I67" s="2">
        <v>6669.0980000000009</v>
      </c>
      <c r="J67" s="2">
        <v>1415219</v>
      </c>
      <c r="K67" s="2">
        <f t="shared" si="4"/>
        <v>9878</v>
      </c>
      <c r="L67" s="3">
        <f t="shared" si="5"/>
        <v>7.0288990358923567E-3</v>
      </c>
      <c r="M67" s="2"/>
    </row>
    <row r="68" spans="1:13" x14ac:dyDescent="0.2">
      <c r="A68" t="s">
        <v>158</v>
      </c>
      <c r="B68" t="s">
        <v>159</v>
      </c>
      <c r="C68" s="2">
        <v>638183</v>
      </c>
      <c r="D68" s="2">
        <v>-25711.425999999999</v>
      </c>
      <c r="E68" s="2">
        <v>-2348.0650000000001</v>
      </c>
      <c r="F68" s="2">
        <v>610124</v>
      </c>
      <c r="G68" s="2">
        <v>-14546.880000000001</v>
      </c>
      <c r="H68" s="2">
        <v>0</v>
      </c>
      <c r="I68" s="2">
        <v>22692.533000000003</v>
      </c>
      <c r="J68" s="2">
        <v>618270</v>
      </c>
      <c r="K68" s="2">
        <f t="shared" si="4"/>
        <v>-19913</v>
      </c>
      <c r="L68" s="3">
        <f t="shared" si="5"/>
        <v>-3.1202648770023645E-2</v>
      </c>
      <c r="M68" s="2"/>
    </row>
    <row r="69" spans="1:13" x14ac:dyDescent="0.2">
      <c r="A69" t="s">
        <v>160</v>
      </c>
      <c r="B69" t="s">
        <v>161</v>
      </c>
      <c r="C69" s="2">
        <v>157439</v>
      </c>
      <c r="D69" s="2">
        <v>-1312.96</v>
      </c>
      <c r="E69" s="2">
        <v>36487.938999999998</v>
      </c>
      <c r="F69" s="2">
        <v>192613</v>
      </c>
      <c r="G69" s="2">
        <v>-2432.2579999999998</v>
      </c>
      <c r="H69" s="2">
        <v>0</v>
      </c>
      <c r="I69" s="2">
        <v>695.07400000000007</v>
      </c>
      <c r="J69" s="2">
        <v>190875</v>
      </c>
      <c r="K69" s="2">
        <f t="shared" si="4"/>
        <v>33436</v>
      </c>
      <c r="L69" s="3">
        <f t="shared" si="5"/>
        <v>0.21237431640190804</v>
      </c>
      <c r="M69" s="2"/>
    </row>
    <row r="70" spans="1:13" x14ac:dyDescent="0.2">
      <c r="A70" t="s">
        <v>162</v>
      </c>
      <c r="B70" t="s">
        <v>163</v>
      </c>
      <c r="C70" s="2">
        <v>1643516</v>
      </c>
      <c r="D70" s="2">
        <v>-11389</v>
      </c>
      <c r="E70" s="2">
        <v>399829.22899999999</v>
      </c>
      <c r="F70" s="2">
        <v>2031957</v>
      </c>
      <c r="G70" s="2">
        <v>-6554.3600000000006</v>
      </c>
      <c r="H70" s="2">
        <v>0</v>
      </c>
      <c r="I70" s="2">
        <v>22582.341000000026</v>
      </c>
      <c r="J70" s="2">
        <v>2047983</v>
      </c>
      <c r="K70" s="2">
        <f t="shared" si="4"/>
        <v>404467</v>
      </c>
      <c r="L70" s="3">
        <f t="shared" si="5"/>
        <v>0.24609860810603609</v>
      </c>
      <c r="M70" s="2"/>
    </row>
    <row r="71" spans="1:13" x14ac:dyDescent="0.2">
      <c r="A71" t="s">
        <v>164</v>
      </c>
      <c r="B71" t="s">
        <v>165</v>
      </c>
      <c r="C71" s="2">
        <v>783583</v>
      </c>
      <c r="D71" s="2">
        <v>-26730.687000000002</v>
      </c>
      <c r="E71" s="2">
        <v>88772.092000000004</v>
      </c>
      <c r="F71" s="2">
        <v>845626</v>
      </c>
      <c r="G71" s="2">
        <v>-7716.0020000000013</v>
      </c>
      <c r="H71" s="2">
        <v>0</v>
      </c>
      <c r="I71" s="2">
        <v>52490.931000000004</v>
      </c>
      <c r="J71" s="2">
        <v>890402</v>
      </c>
      <c r="K71" s="2">
        <f t="shared" si="4"/>
        <v>106819</v>
      </c>
      <c r="L71" s="3">
        <f t="shared" si="5"/>
        <v>0.13632123208390176</v>
      </c>
      <c r="M71" s="2"/>
    </row>
    <row r="72" spans="1:13" x14ac:dyDescent="0.2">
      <c r="A72" t="s">
        <v>166</v>
      </c>
      <c r="B72" t="s">
        <v>167</v>
      </c>
      <c r="C72" s="2">
        <v>16028</v>
      </c>
      <c r="D72" s="2">
        <v>-799.31799999999998</v>
      </c>
      <c r="E72" s="2">
        <v>536.62599999999998</v>
      </c>
      <c r="F72" s="2">
        <v>15765</v>
      </c>
      <c r="G72" s="2">
        <v>-760</v>
      </c>
      <c r="H72" s="2">
        <v>0</v>
      </c>
      <c r="I72" s="2">
        <v>0</v>
      </c>
      <c r="J72" s="2">
        <v>15005</v>
      </c>
      <c r="K72" s="2">
        <f t="shared" si="4"/>
        <v>-1023</v>
      </c>
      <c r="L72" s="3">
        <f t="shared" si="5"/>
        <v>-6.3825804841527334E-2</v>
      </c>
      <c r="M72" s="2"/>
    </row>
    <row r="73" spans="1:13" x14ac:dyDescent="0.2">
      <c r="A73" t="s">
        <v>168</v>
      </c>
      <c r="B73" t="s">
        <v>169</v>
      </c>
      <c r="C73" s="2">
        <v>67691</v>
      </c>
      <c r="D73" s="2">
        <v>-2359.192</v>
      </c>
      <c r="E73" s="2">
        <v>1081.3119999999999</v>
      </c>
      <c r="F73" s="2">
        <v>66413</v>
      </c>
      <c r="G73" s="2">
        <v>-98.686000000000007</v>
      </c>
      <c r="H73" s="2">
        <v>0</v>
      </c>
      <c r="I73" s="2">
        <v>0</v>
      </c>
      <c r="J73" s="2">
        <v>66314</v>
      </c>
      <c r="K73" s="2">
        <f t="shared" si="4"/>
        <v>-1377</v>
      </c>
      <c r="L73" s="3">
        <f t="shared" si="5"/>
        <v>-2.0342438433469737E-2</v>
      </c>
      <c r="M73" s="2"/>
    </row>
    <row r="74" spans="1:13" x14ac:dyDescent="0.2">
      <c r="A74" t="s">
        <v>170</v>
      </c>
      <c r="B74" t="s">
        <v>171</v>
      </c>
      <c r="C74" s="2">
        <v>157838</v>
      </c>
      <c r="D74" s="2">
        <v>0</v>
      </c>
      <c r="E74" s="2">
        <v>28280.775000000001</v>
      </c>
      <c r="F74" s="2">
        <v>186118</v>
      </c>
      <c r="G74" s="2">
        <v>0</v>
      </c>
      <c r="H74" s="2">
        <v>0</v>
      </c>
      <c r="I74" s="2">
        <v>668.43400000000008</v>
      </c>
      <c r="J74" s="2">
        <v>186786</v>
      </c>
      <c r="K74" s="2">
        <f t="shared" si="4"/>
        <v>28948</v>
      </c>
      <c r="L74" s="3">
        <f t="shared" si="5"/>
        <v>0.18340323622955182</v>
      </c>
      <c r="M74" s="2"/>
    </row>
    <row r="75" spans="1:13" x14ac:dyDescent="0.2">
      <c r="A75" t="s">
        <v>172</v>
      </c>
      <c r="B75" t="s">
        <v>173</v>
      </c>
      <c r="C75" s="2">
        <v>105917</v>
      </c>
      <c r="D75" s="2">
        <v>0</v>
      </c>
      <c r="E75" s="2">
        <v>5681.277</v>
      </c>
      <c r="F75" s="2">
        <v>111599</v>
      </c>
      <c r="G75" s="2">
        <v>0</v>
      </c>
      <c r="H75" s="2">
        <v>0</v>
      </c>
      <c r="I75" s="2">
        <v>236.10500000000002</v>
      </c>
      <c r="J75" s="2">
        <v>111835</v>
      </c>
      <c r="K75" s="2">
        <f t="shared" si="4"/>
        <v>5918</v>
      </c>
      <c r="L75" s="3">
        <f t="shared" si="5"/>
        <v>5.5873939027729261E-2</v>
      </c>
      <c r="M75" s="2"/>
    </row>
    <row r="76" spans="1:13" x14ac:dyDescent="0.2">
      <c r="A76" t="s">
        <v>174</v>
      </c>
      <c r="B76" t="s">
        <v>175</v>
      </c>
      <c r="C76" s="2">
        <v>134839</v>
      </c>
      <c r="D76" s="2">
        <v>0</v>
      </c>
      <c r="E76" s="2">
        <v>17733.306</v>
      </c>
      <c r="F76" s="2">
        <v>152572</v>
      </c>
      <c r="G76" s="2">
        <v>0</v>
      </c>
      <c r="H76" s="2">
        <v>0</v>
      </c>
      <c r="I76" s="2">
        <v>1116.4459999999999</v>
      </c>
      <c r="J76" s="2">
        <v>153688</v>
      </c>
      <c r="K76" s="2">
        <f t="shared" si="4"/>
        <v>18849</v>
      </c>
      <c r="L76" s="3">
        <f t="shared" si="5"/>
        <v>0.13978893346880353</v>
      </c>
      <c r="M76" s="2"/>
    </row>
    <row r="77" spans="1:13" x14ac:dyDescent="0.2">
      <c r="A77" t="s">
        <v>176</v>
      </c>
      <c r="B77" t="s">
        <v>177</v>
      </c>
      <c r="C77" s="2">
        <v>90504</v>
      </c>
      <c r="D77" s="2">
        <v>0</v>
      </c>
      <c r="E77" s="2">
        <v>16469.73</v>
      </c>
      <c r="F77" s="2">
        <v>106974</v>
      </c>
      <c r="G77" s="2">
        <v>0</v>
      </c>
      <c r="H77" s="2">
        <v>0</v>
      </c>
      <c r="I77" s="2">
        <v>462.16500000000002</v>
      </c>
      <c r="J77" s="2">
        <v>107436</v>
      </c>
      <c r="K77" s="2">
        <f t="shared" si="4"/>
        <v>16932</v>
      </c>
      <c r="L77" s="3">
        <f t="shared" si="5"/>
        <v>0.18708565367276583</v>
      </c>
      <c r="M77" s="2"/>
    </row>
    <row r="78" spans="1:13" x14ac:dyDescent="0.2">
      <c r="A78" t="s">
        <v>178</v>
      </c>
      <c r="B78" t="s">
        <v>179</v>
      </c>
      <c r="C78" s="2">
        <v>23927</v>
      </c>
      <c r="D78" s="2">
        <v>0</v>
      </c>
      <c r="E78" s="2">
        <v>3494.8180000000002</v>
      </c>
      <c r="F78" s="2">
        <v>27421</v>
      </c>
      <c r="G78" s="2">
        <v>0</v>
      </c>
      <c r="H78" s="2">
        <v>0</v>
      </c>
      <c r="I78" s="2">
        <v>200.17000000000002</v>
      </c>
      <c r="J78" s="2">
        <v>27621</v>
      </c>
      <c r="K78" s="2">
        <f t="shared" si="4"/>
        <v>3694</v>
      </c>
      <c r="L78" s="3">
        <f t="shared" si="5"/>
        <v>0.15438625820203117</v>
      </c>
      <c r="M78" s="2"/>
    </row>
    <row r="79" spans="1:13" x14ac:dyDescent="0.2">
      <c r="A79" t="s">
        <v>180</v>
      </c>
      <c r="B79" t="s">
        <v>181</v>
      </c>
      <c r="C79" s="2">
        <v>28832</v>
      </c>
      <c r="D79" s="2">
        <v>0</v>
      </c>
      <c r="E79" s="2">
        <v>117.5</v>
      </c>
      <c r="F79" s="2">
        <v>28949</v>
      </c>
      <c r="G79" s="2">
        <v>0</v>
      </c>
      <c r="H79" s="2">
        <v>0</v>
      </c>
      <c r="I79" s="2">
        <v>31.164000000000001</v>
      </c>
      <c r="J79" s="2">
        <v>28980</v>
      </c>
      <c r="K79" s="2">
        <f t="shared" si="4"/>
        <v>148</v>
      </c>
      <c r="L79" s="3">
        <f t="shared" si="5"/>
        <v>5.133185349611543E-3</v>
      </c>
      <c r="M79" s="2"/>
    </row>
    <row r="80" spans="1:13" x14ac:dyDescent="0.2">
      <c r="A80" t="s">
        <v>182</v>
      </c>
      <c r="B80" t="s">
        <v>183</v>
      </c>
      <c r="C80" s="2">
        <v>1256</v>
      </c>
      <c r="D80" s="2">
        <v>-45</v>
      </c>
      <c r="E80" s="2">
        <v>8.4440000000000008</v>
      </c>
      <c r="F80" s="2">
        <v>1220</v>
      </c>
      <c r="G80" s="2">
        <v>-20</v>
      </c>
      <c r="H80" s="2">
        <v>0</v>
      </c>
      <c r="I80" s="2">
        <v>0</v>
      </c>
      <c r="J80" s="2">
        <v>1200</v>
      </c>
      <c r="K80" s="2">
        <f t="shared" si="4"/>
        <v>-56</v>
      </c>
      <c r="L80" s="3">
        <f t="shared" si="5"/>
        <v>-4.4585987261146494E-2</v>
      </c>
      <c r="M80" s="2"/>
    </row>
    <row r="81" spans="1:13" x14ac:dyDescent="0.2">
      <c r="A81" t="s">
        <v>184</v>
      </c>
      <c r="B81" t="s">
        <v>185</v>
      </c>
      <c r="C81" s="2">
        <v>769</v>
      </c>
      <c r="D81" s="2">
        <v>-38.411000000000001</v>
      </c>
      <c r="E81" s="2">
        <v>0</v>
      </c>
      <c r="F81" s="2">
        <v>730</v>
      </c>
      <c r="G81" s="2">
        <v>0</v>
      </c>
      <c r="H81" s="2">
        <v>0</v>
      </c>
      <c r="I81" s="2">
        <v>0</v>
      </c>
      <c r="J81" s="2">
        <v>730</v>
      </c>
      <c r="K81" s="2">
        <f t="shared" si="4"/>
        <v>-39</v>
      </c>
      <c r="L81" s="3">
        <f t="shared" si="5"/>
        <v>-5.071521456436931E-2</v>
      </c>
      <c r="M81" s="2"/>
    </row>
    <row r="82" spans="1:13" x14ac:dyDescent="0.2">
      <c r="A82" t="s">
        <v>186</v>
      </c>
      <c r="B82" t="s">
        <v>187</v>
      </c>
      <c r="C82" s="2">
        <v>968</v>
      </c>
      <c r="D82" s="2">
        <v>-28.172999999999998</v>
      </c>
      <c r="E82" s="2">
        <v>0</v>
      </c>
      <c r="F82" s="2">
        <v>939</v>
      </c>
      <c r="G82" s="2">
        <v>0</v>
      </c>
      <c r="H82" s="2">
        <v>0</v>
      </c>
      <c r="I82" s="2">
        <v>0</v>
      </c>
      <c r="J82" s="2">
        <v>939</v>
      </c>
      <c r="K82" s="2">
        <f t="shared" si="4"/>
        <v>-29</v>
      </c>
      <c r="L82" s="3">
        <f t="shared" si="5"/>
        <v>-2.9958677685950414E-2</v>
      </c>
      <c r="M82" s="2"/>
    </row>
    <row r="83" spans="1:13" x14ac:dyDescent="0.2">
      <c r="A83" t="s">
        <v>188</v>
      </c>
      <c r="B83" t="s">
        <v>189</v>
      </c>
      <c r="C83" s="2">
        <v>700</v>
      </c>
      <c r="D83" s="2">
        <v>-35.006999999999998</v>
      </c>
      <c r="E83" s="2">
        <v>0</v>
      </c>
      <c r="F83" s="2">
        <v>665</v>
      </c>
      <c r="G83" s="2">
        <v>-20</v>
      </c>
      <c r="H83" s="2">
        <v>0</v>
      </c>
      <c r="I83" s="2">
        <v>0</v>
      </c>
      <c r="J83" s="2">
        <v>645</v>
      </c>
      <c r="K83" s="2">
        <f t="shared" si="4"/>
        <v>-55</v>
      </c>
      <c r="L83" s="3">
        <f t="shared" si="5"/>
        <v>-7.857142857142857E-2</v>
      </c>
      <c r="M83" s="2"/>
    </row>
    <row r="84" spans="1:13" x14ac:dyDescent="0.2">
      <c r="A84" t="s">
        <v>190</v>
      </c>
      <c r="B84" t="s">
        <v>191</v>
      </c>
      <c r="C84" s="2">
        <v>618</v>
      </c>
      <c r="D84" s="2">
        <v>-8.7759999999999998</v>
      </c>
      <c r="E84" s="2">
        <v>0</v>
      </c>
      <c r="F84" s="2">
        <v>609</v>
      </c>
      <c r="G84" s="2">
        <v>0</v>
      </c>
      <c r="H84" s="2">
        <v>0</v>
      </c>
      <c r="I84" s="2">
        <v>0</v>
      </c>
      <c r="J84" s="2">
        <v>609</v>
      </c>
      <c r="K84" s="2">
        <f t="shared" si="4"/>
        <v>-9</v>
      </c>
      <c r="L84" s="3">
        <f t="shared" si="5"/>
        <v>-1.4563106796116505E-2</v>
      </c>
      <c r="M84" s="2"/>
    </row>
    <row r="85" spans="1:13" x14ac:dyDescent="0.2">
      <c r="A85" t="s">
        <v>192</v>
      </c>
      <c r="B85" t="s">
        <v>193</v>
      </c>
      <c r="C85" s="2">
        <v>0</v>
      </c>
      <c r="D85" s="2">
        <v>0</v>
      </c>
      <c r="E85" s="2">
        <v>0</v>
      </c>
      <c r="F85" s="2">
        <v>0</v>
      </c>
      <c r="G85" s="2">
        <v>0</v>
      </c>
      <c r="H85" s="2">
        <v>0</v>
      </c>
      <c r="I85" s="2">
        <v>-400000</v>
      </c>
      <c r="J85" s="2">
        <v>-400000</v>
      </c>
      <c r="K85" s="2">
        <f t="shared" si="4"/>
        <v>-400000</v>
      </c>
      <c r="L85" s="3" t="str">
        <f t="shared" si="5"/>
        <v>N/A</v>
      </c>
      <c r="M85" s="2"/>
    </row>
    <row r="86" spans="1:13" x14ac:dyDescent="0.2">
      <c r="A86" t="s">
        <v>194</v>
      </c>
      <c r="B86" t="s">
        <v>195</v>
      </c>
      <c r="C86" s="2">
        <v>1200000</v>
      </c>
      <c r="D86" s="2">
        <v>0</v>
      </c>
      <c r="E86" s="2">
        <v>0</v>
      </c>
      <c r="F86" s="2">
        <v>1200000</v>
      </c>
      <c r="G86" s="2">
        <v>0</v>
      </c>
      <c r="H86" s="2">
        <v>0</v>
      </c>
      <c r="I86" s="2">
        <v>-1150000</v>
      </c>
      <c r="J86" s="2">
        <v>50000</v>
      </c>
      <c r="K86" s="2">
        <f t="shared" si="4"/>
        <v>-1150000</v>
      </c>
      <c r="L86" s="3">
        <f t="shared" si="5"/>
        <v>-0.95833333333333337</v>
      </c>
      <c r="M86" s="2"/>
    </row>
    <row r="87" spans="1:13" x14ac:dyDescent="0.2">
      <c r="A87" t="s">
        <v>196</v>
      </c>
      <c r="B87" t="s">
        <v>197</v>
      </c>
      <c r="C87" s="2">
        <v>0</v>
      </c>
      <c r="D87" s="2">
        <v>0</v>
      </c>
      <c r="E87" s="2">
        <v>0</v>
      </c>
      <c r="F87" s="2">
        <v>0</v>
      </c>
      <c r="G87" s="2">
        <v>0</v>
      </c>
      <c r="H87" s="2">
        <v>0</v>
      </c>
      <c r="I87" s="2">
        <v>0</v>
      </c>
      <c r="J87" s="2">
        <v>0</v>
      </c>
      <c r="K87" s="2">
        <f t="shared" si="4"/>
        <v>0</v>
      </c>
      <c r="L87" s="3" t="str">
        <f t="shared" si="5"/>
        <v>N/A</v>
      </c>
      <c r="M87" s="2"/>
    </row>
    <row r="88" spans="1:13" x14ac:dyDescent="0.2">
      <c r="A88" t="s">
        <v>198</v>
      </c>
      <c r="B88" t="s">
        <v>199</v>
      </c>
      <c r="C88" s="2">
        <v>0</v>
      </c>
      <c r="D88" s="2">
        <v>0</v>
      </c>
      <c r="E88" s="2">
        <v>0</v>
      </c>
      <c r="F88" s="2">
        <v>0</v>
      </c>
      <c r="G88" s="2">
        <v>0</v>
      </c>
      <c r="H88" s="2">
        <v>0</v>
      </c>
      <c r="I88" s="2">
        <v>0</v>
      </c>
      <c r="J88" s="2">
        <v>0</v>
      </c>
      <c r="K88" s="2">
        <f t="shared" si="4"/>
        <v>0</v>
      </c>
      <c r="L88" s="3" t="str">
        <f t="shared" si="5"/>
        <v>N/A</v>
      </c>
      <c r="M88" s="2"/>
    </row>
    <row r="89" spans="1:13" x14ac:dyDescent="0.2">
      <c r="A89" t="s">
        <v>200</v>
      </c>
      <c r="B89" t="s">
        <v>201</v>
      </c>
      <c r="C89" s="2">
        <v>0</v>
      </c>
      <c r="D89" s="2">
        <v>0</v>
      </c>
      <c r="E89" s="2">
        <v>0</v>
      </c>
      <c r="F89" s="2">
        <v>0</v>
      </c>
      <c r="G89" s="2">
        <v>0</v>
      </c>
      <c r="H89" s="2">
        <v>0</v>
      </c>
      <c r="I89" s="2">
        <v>0</v>
      </c>
      <c r="J89" s="2">
        <v>0</v>
      </c>
      <c r="K89" s="2">
        <f t="shared" si="4"/>
        <v>0</v>
      </c>
      <c r="L89" s="3" t="str">
        <f t="shared" si="5"/>
        <v>N/A</v>
      </c>
      <c r="M89" s="2"/>
    </row>
    <row r="90" spans="1:13" x14ac:dyDescent="0.2">
      <c r="C90" s="2"/>
      <c r="D90" s="2"/>
      <c r="E90" s="2"/>
      <c r="F90" s="2"/>
      <c r="G90" s="2"/>
      <c r="H90" s="2"/>
      <c r="I90" s="2"/>
      <c r="J90" s="2"/>
      <c r="K90" s="2"/>
      <c r="L90" s="3"/>
      <c r="M90" s="2"/>
    </row>
    <row r="91" spans="1:13" s="1" customFormat="1" x14ac:dyDescent="0.2">
      <c r="A91" s="1" t="s">
        <v>202</v>
      </c>
      <c r="C91" s="4">
        <f t="shared" ref="C91" si="6">SUM(C1:C89)</f>
        <v>109104789</v>
      </c>
      <c r="D91" s="4">
        <f>SUM(D1:D89)</f>
        <v>-1239091.0129999998</v>
      </c>
      <c r="E91" s="4">
        <f t="shared" ref="E91:K91" si="7">SUM(E1:E89)</f>
        <v>4823924.2829999998</v>
      </c>
      <c r="F91" s="4">
        <f t="shared" si="7"/>
        <v>112689618</v>
      </c>
      <c r="G91" s="4">
        <f t="shared" si="7"/>
        <v>-933632.34799999988</v>
      </c>
      <c r="H91" s="4">
        <f t="shared" si="7"/>
        <v>65807.63900000001</v>
      </c>
      <c r="I91" s="4">
        <f t="shared" si="7"/>
        <v>4552931.5209999997</v>
      </c>
      <c r="J91" s="4">
        <f t="shared" si="7"/>
        <v>116374730</v>
      </c>
      <c r="K91" s="4">
        <f t="shared" si="7"/>
        <v>7269941</v>
      </c>
      <c r="L91" s="5">
        <f>IFERROR(K91/C91,"N/A")</f>
        <v>6.6632647994947322E-2</v>
      </c>
      <c r="M91" s="4"/>
    </row>
    <row r="92" spans="1:13" x14ac:dyDescent="0.2">
      <c r="C92" s="2"/>
      <c r="D92" s="2"/>
      <c r="E92" s="2"/>
      <c r="F92" s="2"/>
      <c r="G92" s="2"/>
      <c r="H92" s="2"/>
      <c r="I92" s="2"/>
      <c r="J92" s="2"/>
      <c r="K92" s="2"/>
      <c r="L92" s="3"/>
      <c r="M92" s="2"/>
    </row>
    <row r="93" spans="1:13" x14ac:dyDescent="0.2">
      <c r="D93" s="6"/>
    </row>
    <row r="94" spans="1:13" x14ac:dyDescent="0.2">
      <c r="D94" s="2"/>
    </row>
  </sheetData>
  <autoFilter ref="A1:L89" xr:uid="{F23F6D06-5142-4E48-99D1-548D06BE75BE}"/>
  <conditionalFormatting sqref="D2:E90 G2:I90 K2:L90 C91:L91 D92:E92 G92:I92 K92:L92">
    <cfRule type="cellIs" dxfId="17" priority="1" operator="lessThan">
      <formula>0</formula>
    </cfRule>
    <cfRule type="cellIs" dxfId="16" priority="2"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A5AA-4792-41FD-9711-108B4D3727E7}">
  <dimension ref="A1:L93"/>
  <sheetViews>
    <sheetView workbookViewId="0">
      <selection activeCell="A2" sqref="A2"/>
    </sheetView>
  </sheetViews>
  <sheetFormatPr baseColWidth="10" defaultColWidth="8.83203125" defaultRowHeight="15" x14ac:dyDescent="0.2"/>
  <cols>
    <col min="1" max="1" width="13.6640625" bestFit="1" customWidth="1"/>
    <col min="2" max="2" width="31" bestFit="1" customWidth="1"/>
    <col min="3" max="3" width="19.5" customWidth="1"/>
    <col min="4" max="10" width="19" customWidth="1"/>
    <col min="11" max="11" width="15.1640625" style="7" customWidth="1"/>
    <col min="12" max="12" width="12.5" customWidth="1"/>
  </cols>
  <sheetData>
    <row r="1" spans="1:12" x14ac:dyDescent="0.2">
      <c r="A1" s="1" t="s">
        <v>14</v>
      </c>
      <c r="B1" s="1" t="s">
        <v>15</v>
      </c>
      <c r="C1" s="1" t="s">
        <v>16</v>
      </c>
      <c r="D1" s="1" t="s">
        <v>203</v>
      </c>
      <c r="E1" s="1" t="s">
        <v>204</v>
      </c>
      <c r="F1" s="1" t="s">
        <v>19</v>
      </c>
      <c r="G1" s="1" t="s">
        <v>205</v>
      </c>
      <c r="H1" s="1" t="s">
        <v>206</v>
      </c>
      <c r="I1" s="1" t="s">
        <v>207</v>
      </c>
      <c r="J1" s="1" t="s">
        <v>23</v>
      </c>
      <c r="K1" s="1" t="s">
        <v>24</v>
      </c>
      <c r="L1" s="1" t="s">
        <v>25</v>
      </c>
    </row>
    <row r="2" spans="1:12" x14ac:dyDescent="0.2">
      <c r="A2" t="s">
        <v>26</v>
      </c>
      <c r="B2" t="s">
        <v>27</v>
      </c>
      <c r="C2" s="2">
        <v>164512</v>
      </c>
      <c r="D2" s="2">
        <v>-3897.9609999999998</v>
      </c>
      <c r="E2" s="2">
        <v>1274.55</v>
      </c>
      <c r="F2" s="2">
        <v>161890</v>
      </c>
      <c r="G2" s="2">
        <v>-3505.0589999999997</v>
      </c>
      <c r="H2" s="2">
        <v>0</v>
      </c>
      <c r="I2" s="2">
        <v>-207.64</v>
      </c>
      <c r="J2" s="2">
        <v>158177</v>
      </c>
      <c r="K2" s="2">
        <f t="shared" ref="K2:K33" si="0">J2-C2</f>
        <v>-6335</v>
      </c>
      <c r="L2" s="3">
        <f t="shared" ref="L2:L33" si="1">IFERROR(K2/C2,"N/A")</f>
        <v>-3.8507829216105814E-2</v>
      </c>
    </row>
    <row r="3" spans="1:12" x14ac:dyDescent="0.2">
      <c r="A3" t="s">
        <v>28</v>
      </c>
      <c r="B3" t="s">
        <v>29</v>
      </c>
      <c r="C3" s="2">
        <v>137718</v>
      </c>
      <c r="D3" s="2">
        <v>0</v>
      </c>
      <c r="E3" s="2">
        <v>7119.5839999999998</v>
      </c>
      <c r="F3" s="2">
        <v>144837</v>
      </c>
      <c r="G3" s="2">
        <v>0</v>
      </c>
      <c r="H3" s="2">
        <v>0</v>
      </c>
      <c r="I3" s="2">
        <v>0</v>
      </c>
      <c r="J3" s="2">
        <v>144837</v>
      </c>
      <c r="K3" s="2">
        <f t="shared" si="0"/>
        <v>7119</v>
      </c>
      <c r="L3" s="3">
        <f t="shared" si="1"/>
        <v>5.169258920402562E-2</v>
      </c>
    </row>
    <row r="4" spans="1:12" x14ac:dyDescent="0.2">
      <c r="A4" t="s">
        <v>30</v>
      </c>
      <c r="B4" t="s">
        <v>31</v>
      </c>
      <c r="C4" s="2">
        <v>12647</v>
      </c>
      <c r="D4" s="2">
        <v>-632.82799999999997</v>
      </c>
      <c r="E4" s="2">
        <v>51.8</v>
      </c>
      <c r="F4" s="2">
        <v>12066</v>
      </c>
      <c r="G4" s="2">
        <v>-603</v>
      </c>
      <c r="H4" s="2">
        <v>0</v>
      </c>
      <c r="I4" s="2">
        <v>0</v>
      </c>
      <c r="J4" s="2">
        <v>11463</v>
      </c>
      <c r="K4" s="2">
        <f t="shared" si="0"/>
        <v>-1184</v>
      </c>
      <c r="L4" s="3">
        <f t="shared" si="1"/>
        <v>-9.361904008855855E-2</v>
      </c>
    </row>
    <row r="5" spans="1:12" x14ac:dyDescent="0.2">
      <c r="A5" t="s">
        <v>32</v>
      </c>
      <c r="B5" t="s">
        <v>33</v>
      </c>
      <c r="C5" s="2">
        <v>7038</v>
      </c>
      <c r="D5" s="2">
        <v>0</v>
      </c>
      <c r="E5" s="2">
        <v>15.430999999999999</v>
      </c>
      <c r="F5" s="2">
        <v>7053</v>
      </c>
      <c r="G5" s="2">
        <v>0</v>
      </c>
      <c r="H5" s="2">
        <v>0</v>
      </c>
      <c r="I5" s="2">
        <v>0</v>
      </c>
      <c r="J5" s="2">
        <v>7053</v>
      </c>
      <c r="K5" s="2">
        <f t="shared" si="0"/>
        <v>15</v>
      </c>
      <c r="L5" s="3">
        <f t="shared" si="1"/>
        <v>2.1312872975277068E-3</v>
      </c>
    </row>
    <row r="6" spans="1:12" x14ac:dyDescent="0.2">
      <c r="A6" t="s">
        <v>34</v>
      </c>
      <c r="B6" t="s">
        <v>35</v>
      </c>
      <c r="C6" s="2">
        <v>5155</v>
      </c>
      <c r="D6" s="2">
        <v>0</v>
      </c>
      <c r="E6" s="2">
        <v>14.451000000000001</v>
      </c>
      <c r="F6" s="2">
        <v>5170</v>
      </c>
      <c r="G6" s="2">
        <v>0</v>
      </c>
      <c r="H6" s="2">
        <v>0</v>
      </c>
      <c r="I6" s="2">
        <v>0</v>
      </c>
      <c r="J6" s="2">
        <v>5170</v>
      </c>
      <c r="K6" s="2">
        <f t="shared" si="0"/>
        <v>15</v>
      </c>
      <c r="L6" s="3">
        <f t="shared" si="1"/>
        <v>2.9097963142580021E-3</v>
      </c>
    </row>
    <row r="7" spans="1:12" x14ac:dyDescent="0.2">
      <c r="A7" t="s">
        <v>36</v>
      </c>
      <c r="B7" t="s">
        <v>37</v>
      </c>
      <c r="C7" s="2">
        <v>6094</v>
      </c>
      <c r="D7" s="2">
        <v>0</v>
      </c>
      <c r="E7" s="2">
        <v>0</v>
      </c>
      <c r="F7" s="2">
        <v>6094</v>
      </c>
      <c r="G7" s="2">
        <v>0</v>
      </c>
      <c r="H7" s="2">
        <v>0</v>
      </c>
      <c r="I7" s="2">
        <v>0</v>
      </c>
      <c r="J7" s="2">
        <v>6094</v>
      </c>
      <c r="K7" s="2">
        <f t="shared" si="0"/>
        <v>0</v>
      </c>
      <c r="L7" s="3">
        <f t="shared" si="1"/>
        <v>0</v>
      </c>
    </row>
    <row r="8" spans="1:12" x14ac:dyDescent="0.2">
      <c r="A8" t="s">
        <v>38</v>
      </c>
      <c r="B8" t="s">
        <v>39</v>
      </c>
      <c r="C8" s="2">
        <v>6634</v>
      </c>
      <c r="D8" s="2">
        <v>0</v>
      </c>
      <c r="E8" s="2">
        <v>20.274999999999999</v>
      </c>
      <c r="F8" s="2">
        <v>6654</v>
      </c>
      <c r="G8" s="2">
        <v>0</v>
      </c>
      <c r="H8" s="2">
        <v>0</v>
      </c>
      <c r="I8" s="2">
        <v>0</v>
      </c>
      <c r="J8" s="2">
        <v>6654</v>
      </c>
      <c r="K8" s="2">
        <f t="shared" si="0"/>
        <v>20</v>
      </c>
      <c r="L8" s="3">
        <f t="shared" si="1"/>
        <v>3.0147723846849564E-3</v>
      </c>
    </row>
    <row r="9" spans="1:12" x14ac:dyDescent="0.2">
      <c r="A9" t="s">
        <v>40</v>
      </c>
      <c r="B9" t="s">
        <v>41</v>
      </c>
      <c r="C9" s="2">
        <v>5383</v>
      </c>
      <c r="D9" s="2">
        <v>0</v>
      </c>
      <c r="E9" s="2">
        <v>34.781999999999996</v>
      </c>
      <c r="F9" s="2">
        <v>5418</v>
      </c>
      <c r="G9" s="2">
        <v>0</v>
      </c>
      <c r="H9" s="2">
        <v>0</v>
      </c>
      <c r="I9" s="2">
        <v>0</v>
      </c>
      <c r="J9" s="2">
        <v>5418</v>
      </c>
      <c r="K9" s="2">
        <f t="shared" si="0"/>
        <v>35</v>
      </c>
      <c r="L9" s="3">
        <f t="shared" si="1"/>
        <v>6.5019505851755524E-3</v>
      </c>
    </row>
    <row r="10" spans="1:12" x14ac:dyDescent="0.2">
      <c r="A10" t="s">
        <v>42</v>
      </c>
      <c r="B10" t="s">
        <v>43</v>
      </c>
      <c r="C10" s="2">
        <v>4724</v>
      </c>
      <c r="D10" s="2">
        <v>0</v>
      </c>
      <c r="E10" s="2">
        <v>2.19</v>
      </c>
      <c r="F10" s="2">
        <v>4726</v>
      </c>
      <c r="G10" s="2">
        <v>0</v>
      </c>
      <c r="H10" s="2">
        <v>0</v>
      </c>
      <c r="I10" s="2">
        <v>0</v>
      </c>
      <c r="J10" s="2">
        <v>4726</v>
      </c>
      <c r="K10" s="2">
        <f t="shared" si="0"/>
        <v>2</v>
      </c>
      <c r="L10" s="3">
        <f t="shared" si="1"/>
        <v>4.2337002540220151E-4</v>
      </c>
    </row>
    <row r="11" spans="1:12" x14ac:dyDescent="0.2">
      <c r="A11" t="s">
        <v>44</v>
      </c>
      <c r="B11" t="s">
        <v>45</v>
      </c>
      <c r="C11" s="2">
        <v>116754</v>
      </c>
      <c r="D11" s="2">
        <v>0</v>
      </c>
      <c r="E11" s="2">
        <v>1089.1389999999999</v>
      </c>
      <c r="F11" s="2">
        <v>117843</v>
      </c>
      <c r="G11" s="2">
        <v>0</v>
      </c>
      <c r="H11" s="2">
        <v>0</v>
      </c>
      <c r="I11" s="2">
        <v>0</v>
      </c>
      <c r="J11" s="2">
        <v>117843</v>
      </c>
      <c r="K11" s="2">
        <f t="shared" si="0"/>
        <v>1089</v>
      </c>
      <c r="L11" s="3">
        <f t="shared" si="1"/>
        <v>9.3273035613340872E-3</v>
      </c>
    </row>
    <row r="12" spans="1:12" x14ac:dyDescent="0.2">
      <c r="A12" t="s">
        <v>46</v>
      </c>
      <c r="B12" t="s">
        <v>47</v>
      </c>
      <c r="C12" s="2">
        <v>88533</v>
      </c>
      <c r="D12" s="2">
        <v>-1838.21</v>
      </c>
      <c r="E12" s="2">
        <v>133881.10999999999</v>
      </c>
      <c r="F12" s="2">
        <v>220576</v>
      </c>
      <c r="G12" s="2">
        <v>-49248</v>
      </c>
      <c r="H12" s="2">
        <v>824.71699999999998</v>
      </c>
      <c r="I12" s="2">
        <v>3785</v>
      </c>
      <c r="J12" s="2">
        <v>175937</v>
      </c>
      <c r="K12" s="2">
        <f t="shared" si="0"/>
        <v>87404</v>
      </c>
      <c r="L12" s="3">
        <f t="shared" si="1"/>
        <v>0.98724769295065118</v>
      </c>
    </row>
    <row r="13" spans="1:12" x14ac:dyDescent="0.2">
      <c r="A13" t="s">
        <v>48</v>
      </c>
      <c r="B13" t="s">
        <v>49</v>
      </c>
      <c r="C13" s="2">
        <v>6258</v>
      </c>
      <c r="D13" s="2">
        <v>-313.21600000000001</v>
      </c>
      <c r="E13" s="2">
        <v>90.355000000000004</v>
      </c>
      <c r="F13" s="2">
        <v>6036</v>
      </c>
      <c r="G13" s="2">
        <v>-303</v>
      </c>
      <c r="H13" s="2">
        <v>0</v>
      </c>
      <c r="I13" s="2">
        <v>0</v>
      </c>
      <c r="J13" s="2">
        <v>5733</v>
      </c>
      <c r="K13" s="2">
        <f t="shared" si="0"/>
        <v>-525</v>
      </c>
      <c r="L13" s="3">
        <f t="shared" si="1"/>
        <v>-8.3892617449664433E-2</v>
      </c>
    </row>
    <row r="14" spans="1:12" x14ac:dyDescent="0.2">
      <c r="A14" t="s">
        <v>50</v>
      </c>
      <c r="B14" t="s">
        <v>51</v>
      </c>
      <c r="C14" s="2">
        <v>227747</v>
      </c>
      <c r="D14" s="2">
        <v>-7782.3270000000002</v>
      </c>
      <c r="E14" s="2">
        <v>364.61900000000003</v>
      </c>
      <c r="F14" s="2">
        <v>220329</v>
      </c>
      <c r="G14" s="2">
        <v>0</v>
      </c>
      <c r="H14" s="2">
        <v>0</v>
      </c>
      <c r="I14" s="2">
        <v>0</v>
      </c>
      <c r="J14" s="2">
        <v>220329</v>
      </c>
      <c r="K14" s="2">
        <f t="shared" si="0"/>
        <v>-7418</v>
      </c>
      <c r="L14" s="3">
        <f t="shared" si="1"/>
        <v>-3.2571230356492072E-2</v>
      </c>
    </row>
    <row r="15" spans="1:12" x14ac:dyDescent="0.2">
      <c r="A15" t="s">
        <v>52</v>
      </c>
      <c r="B15" t="s">
        <v>53</v>
      </c>
      <c r="C15" s="2">
        <v>46676</v>
      </c>
      <c r="D15" s="2">
        <v>-1397.96</v>
      </c>
      <c r="E15" s="2">
        <v>272.32400000000001</v>
      </c>
      <c r="F15" s="2">
        <v>45550</v>
      </c>
      <c r="G15" s="2">
        <v>-1489.5340000000001</v>
      </c>
      <c r="H15" s="2">
        <v>0</v>
      </c>
      <c r="I15" s="2">
        <v>0</v>
      </c>
      <c r="J15" s="2">
        <v>44060</v>
      </c>
      <c r="K15" s="2">
        <f t="shared" si="0"/>
        <v>-2616</v>
      </c>
      <c r="L15" s="3">
        <f t="shared" si="1"/>
        <v>-5.6045933670408776E-2</v>
      </c>
    </row>
    <row r="16" spans="1:12" x14ac:dyDescent="0.2">
      <c r="A16" t="s">
        <v>54</v>
      </c>
      <c r="B16" t="s">
        <v>55</v>
      </c>
      <c r="C16" s="2">
        <v>49321</v>
      </c>
      <c r="D16" s="2">
        <v>-2043.1790000000001</v>
      </c>
      <c r="E16" s="2">
        <v>214.43100000000001</v>
      </c>
      <c r="F16" s="2">
        <v>47493</v>
      </c>
      <c r="G16" s="2">
        <v>-1948</v>
      </c>
      <c r="H16" s="2">
        <v>0</v>
      </c>
      <c r="I16" s="2">
        <v>0</v>
      </c>
      <c r="J16" s="2">
        <v>45545</v>
      </c>
      <c r="K16" s="2">
        <f t="shared" si="0"/>
        <v>-3776</v>
      </c>
      <c r="L16" s="3">
        <f t="shared" si="1"/>
        <v>-7.6559680460655699E-2</v>
      </c>
    </row>
    <row r="17" spans="1:12" x14ac:dyDescent="0.2">
      <c r="A17" t="s">
        <v>56</v>
      </c>
      <c r="B17" t="s">
        <v>57</v>
      </c>
      <c r="C17" s="2">
        <v>31495</v>
      </c>
      <c r="D17" s="2">
        <v>-1575</v>
      </c>
      <c r="E17" s="2">
        <v>384.47899999999998</v>
      </c>
      <c r="F17" s="2">
        <v>30304</v>
      </c>
      <c r="G17" s="2">
        <v>0</v>
      </c>
      <c r="H17" s="2">
        <v>0</v>
      </c>
      <c r="I17" s="2">
        <v>0</v>
      </c>
      <c r="J17" s="2">
        <v>30304</v>
      </c>
      <c r="K17" s="2">
        <f t="shared" si="0"/>
        <v>-1191</v>
      </c>
      <c r="L17" s="3">
        <f t="shared" si="1"/>
        <v>-3.7815526274011746E-2</v>
      </c>
    </row>
    <row r="18" spans="1:12" x14ac:dyDescent="0.2">
      <c r="A18" t="s">
        <v>58</v>
      </c>
      <c r="B18" t="s">
        <v>59</v>
      </c>
      <c r="C18" s="2">
        <v>161370</v>
      </c>
      <c r="D18" s="2">
        <v>-8078.2510000000002</v>
      </c>
      <c r="E18" s="2">
        <v>1655.539</v>
      </c>
      <c r="F18" s="2">
        <v>154948</v>
      </c>
      <c r="G18" s="2">
        <v>0</v>
      </c>
      <c r="H18" s="2">
        <v>0</v>
      </c>
      <c r="I18" s="2">
        <v>0</v>
      </c>
      <c r="J18" s="2">
        <v>154948</v>
      </c>
      <c r="K18" s="2">
        <f t="shared" si="0"/>
        <v>-6422</v>
      </c>
      <c r="L18" s="3">
        <f t="shared" si="1"/>
        <v>-3.9796740410237341E-2</v>
      </c>
    </row>
    <row r="19" spans="1:12" x14ac:dyDescent="0.2">
      <c r="A19" t="s">
        <v>60</v>
      </c>
      <c r="B19" t="s">
        <v>61</v>
      </c>
      <c r="C19" s="2">
        <v>121141</v>
      </c>
      <c r="D19" s="2">
        <v>-6056</v>
      </c>
      <c r="E19" s="2">
        <v>559.21</v>
      </c>
      <c r="F19" s="2">
        <v>115644</v>
      </c>
      <c r="G19" s="2">
        <v>0</v>
      </c>
      <c r="H19" s="2">
        <v>0</v>
      </c>
      <c r="I19" s="2">
        <v>0</v>
      </c>
      <c r="J19" s="2">
        <v>115644</v>
      </c>
      <c r="K19" s="2">
        <f t="shared" si="0"/>
        <v>-5497</v>
      </c>
      <c r="L19" s="3">
        <f t="shared" si="1"/>
        <v>-4.5376874881336626E-2</v>
      </c>
    </row>
    <row r="20" spans="1:12" x14ac:dyDescent="0.2">
      <c r="A20" t="s">
        <v>62</v>
      </c>
      <c r="B20" t="s">
        <v>63</v>
      </c>
      <c r="C20" s="2">
        <v>126095</v>
      </c>
      <c r="D20" s="2">
        <v>-6305</v>
      </c>
      <c r="E20" s="2">
        <v>308.09800000000001</v>
      </c>
      <c r="F20" s="2">
        <v>120099</v>
      </c>
      <c r="G20" s="2">
        <v>0</v>
      </c>
      <c r="H20" s="2">
        <v>0</v>
      </c>
      <c r="I20" s="2">
        <v>0</v>
      </c>
      <c r="J20" s="2">
        <v>120099</v>
      </c>
      <c r="K20" s="2">
        <f t="shared" si="0"/>
        <v>-5996</v>
      </c>
      <c r="L20" s="3">
        <f t="shared" si="1"/>
        <v>-4.7551449304096119E-2</v>
      </c>
    </row>
    <row r="21" spans="1:12" x14ac:dyDescent="0.2">
      <c r="A21" t="s">
        <v>64</v>
      </c>
      <c r="B21" t="s">
        <v>65</v>
      </c>
      <c r="C21" s="2">
        <v>30627538</v>
      </c>
      <c r="D21" s="2">
        <v>-602161.70700000005</v>
      </c>
      <c r="E21" s="2">
        <v>1041378.0330000001</v>
      </c>
      <c r="F21" s="2">
        <v>31066754</v>
      </c>
      <c r="G21" s="2">
        <v>-101700</v>
      </c>
      <c r="H21" s="2">
        <v>0</v>
      </c>
      <c r="I21" s="2">
        <v>509449.68499999976</v>
      </c>
      <c r="J21" s="2">
        <v>31474504</v>
      </c>
      <c r="K21" s="2">
        <f t="shared" si="0"/>
        <v>846966</v>
      </c>
      <c r="L21" s="3">
        <f t="shared" si="1"/>
        <v>2.7653740891611985E-2</v>
      </c>
    </row>
    <row r="22" spans="1:12" x14ac:dyDescent="0.2">
      <c r="A22" t="s">
        <v>66</v>
      </c>
      <c r="B22" t="s">
        <v>67</v>
      </c>
      <c r="C22" s="2">
        <v>1282426</v>
      </c>
      <c r="D22" s="2">
        <v>-19973</v>
      </c>
      <c r="E22" s="2">
        <v>24993.715</v>
      </c>
      <c r="F22" s="2">
        <v>1287447</v>
      </c>
      <c r="G22" s="2">
        <v>-19922</v>
      </c>
      <c r="H22" s="2">
        <v>0</v>
      </c>
      <c r="I22" s="2">
        <v>2295.3510000000001</v>
      </c>
      <c r="J22" s="2">
        <v>1269820</v>
      </c>
      <c r="K22" s="2">
        <f t="shared" si="0"/>
        <v>-12606</v>
      </c>
      <c r="L22" s="3">
        <f t="shared" si="1"/>
        <v>-9.8298069440264004E-3</v>
      </c>
    </row>
    <row r="23" spans="1:12" x14ac:dyDescent="0.2">
      <c r="A23" t="s">
        <v>68</v>
      </c>
      <c r="B23" t="s">
        <v>69</v>
      </c>
      <c r="C23" s="2">
        <v>23657</v>
      </c>
      <c r="D23" s="2">
        <v>-1190.1669999999999</v>
      </c>
      <c r="E23" s="2">
        <v>164.94300000000001</v>
      </c>
      <c r="F23" s="2">
        <v>22632</v>
      </c>
      <c r="G23" s="2">
        <v>0</v>
      </c>
      <c r="H23" s="2">
        <v>0</v>
      </c>
      <c r="I23" s="2">
        <v>0</v>
      </c>
      <c r="J23" s="2">
        <v>22632</v>
      </c>
      <c r="K23" s="2">
        <f t="shared" si="0"/>
        <v>-1025</v>
      </c>
      <c r="L23" s="3">
        <f t="shared" si="1"/>
        <v>-4.3327556325823226E-2</v>
      </c>
    </row>
    <row r="24" spans="1:12" x14ac:dyDescent="0.2">
      <c r="A24" t="s">
        <v>70</v>
      </c>
      <c r="B24" t="s">
        <v>71</v>
      </c>
      <c r="C24" s="2">
        <v>5941208</v>
      </c>
      <c r="D24" s="2">
        <v>-428374.24400000001</v>
      </c>
      <c r="E24" s="2">
        <v>124477.39599999999</v>
      </c>
      <c r="F24" s="2">
        <v>5637311</v>
      </c>
      <c r="G24" s="2">
        <v>0</v>
      </c>
      <c r="H24" s="2">
        <v>52830.632999999994</v>
      </c>
      <c r="I24" s="2">
        <v>64307.195000000022</v>
      </c>
      <c r="J24" s="2">
        <v>5754448</v>
      </c>
      <c r="K24" s="2">
        <f t="shared" si="0"/>
        <v>-186760</v>
      </c>
      <c r="L24" s="3">
        <f t="shared" si="1"/>
        <v>-3.1434684663455649E-2</v>
      </c>
    </row>
    <row r="25" spans="1:12" x14ac:dyDescent="0.2">
      <c r="A25" t="s">
        <v>72</v>
      </c>
      <c r="B25" t="s">
        <v>73</v>
      </c>
      <c r="C25" s="2">
        <v>2260393</v>
      </c>
      <c r="D25" s="2">
        <v>-104155.30499999999</v>
      </c>
      <c r="E25" s="2">
        <v>125585.451</v>
      </c>
      <c r="F25" s="2">
        <v>2281823</v>
      </c>
      <c r="G25" s="2">
        <v>0</v>
      </c>
      <c r="H25" s="2">
        <v>29783.552</v>
      </c>
      <c r="I25" s="2">
        <v>214132.40599999999</v>
      </c>
      <c r="J25" s="2">
        <v>2525739</v>
      </c>
      <c r="K25" s="2">
        <f t="shared" si="0"/>
        <v>265346</v>
      </c>
      <c r="L25" s="3">
        <f t="shared" si="1"/>
        <v>0.11738932123750162</v>
      </c>
    </row>
    <row r="26" spans="1:12" x14ac:dyDescent="0.2">
      <c r="A26" t="s">
        <v>74</v>
      </c>
      <c r="B26" t="s">
        <v>75</v>
      </c>
      <c r="C26" s="2">
        <v>5053</v>
      </c>
      <c r="D26" s="2">
        <v>-236</v>
      </c>
      <c r="E26" s="2">
        <v>431.81900000000002</v>
      </c>
      <c r="F26" s="2">
        <v>5249</v>
      </c>
      <c r="G26" s="2">
        <v>0</v>
      </c>
      <c r="H26" s="2">
        <v>0</v>
      </c>
      <c r="I26" s="2">
        <v>0</v>
      </c>
      <c r="J26" s="2">
        <v>5249</v>
      </c>
      <c r="K26" s="2">
        <f t="shared" si="0"/>
        <v>196</v>
      </c>
      <c r="L26" s="3">
        <f t="shared" si="1"/>
        <v>3.8788838313872948E-2</v>
      </c>
    </row>
    <row r="27" spans="1:12" x14ac:dyDescent="0.2">
      <c r="A27" t="s">
        <v>76</v>
      </c>
      <c r="B27" t="s">
        <v>77</v>
      </c>
      <c r="C27" s="2">
        <v>2733956</v>
      </c>
      <c r="D27" s="2">
        <v>-41828.523000000001</v>
      </c>
      <c r="E27" s="2">
        <v>23052.734</v>
      </c>
      <c r="F27" s="2">
        <v>2715182</v>
      </c>
      <c r="G27" s="2">
        <v>-3445.1530000000002</v>
      </c>
      <c r="H27" s="2">
        <v>0</v>
      </c>
      <c r="I27" s="2">
        <v>149.89699999999988</v>
      </c>
      <c r="J27" s="2">
        <v>2711886</v>
      </c>
      <c r="K27" s="2">
        <f t="shared" si="0"/>
        <v>-22070</v>
      </c>
      <c r="L27" s="3">
        <f t="shared" si="1"/>
        <v>-8.0725512773431613E-3</v>
      </c>
    </row>
    <row r="28" spans="1:12" x14ac:dyDescent="0.2">
      <c r="A28" t="s">
        <v>78</v>
      </c>
      <c r="B28" t="s">
        <v>79</v>
      </c>
      <c r="C28" s="2">
        <v>10966280</v>
      </c>
      <c r="D28" s="2">
        <v>-55537.353999999999</v>
      </c>
      <c r="E28" s="2">
        <v>3715.694</v>
      </c>
      <c r="F28" s="2">
        <v>10914456</v>
      </c>
      <c r="G28" s="2">
        <v>-38682.728999999999</v>
      </c>
      <c r="H28" s="2">
        <v>28763.543999999998</v>
      </c>
      <c r="I28" s="2">
        <v>-89884.820999999967</v>
      </c>
      <c r="J28" s="2">
        <v>10814653</v>
      </c>
      <c r="K28" s="2">
        <f t="shared" si="0"/>
        <v>-151627</v>
      </c>
      <c r="L28" s="3">
        <f t="shared" si="1"/>
        <v>-1.3826657718022885E-2</v>
      </c>
    </row>
    <row r="29" spans="1:12" x14ac:dyDescent="0.2">
      <c r="A29" t="s">
        <v>80</v>
      </c>
      <c r="B29" t="s">
        <v>81</v>
      </c>
      <c r="C29" s="2">
        <v>2820626</v>
      </c>
      <c r="D29" s="2">
        <v>-31737.794999999998</v>
      </c>
      <c r="E29" s="2">
        <v>1261225.9939999999</v>
      </c>
      <c r="F29" s="2">
        <v>4050115</v>
      </c>
      <c r="G29" s="2">
        <v>-89324.763000000006</v>
      </c>
      <c r="H29" s="2">
        <v>0</v>
      </c>
      <c r="I29" s="2">
        <v>2875.4769999999994</v>
      </c>
      <c r="J29" s="2">
        <v>3963666</v>
      </c>
      <c r="K29" s="2">
        <f t="shared" si="0"/>
        <v>1143040</v>
      </c>
      <c r="L29" s="3">
        <f t="shared" si="1"/>
        <v>0.4052433750522047</v>
      </c>
    </row>
    <row r="30" spans="1:12" x14ac:dyDescent="0.2">
      <c r="A30" t="s">
        <v>82</v>
      </c>
      <c r="B30" t="s">
        <v>83</v>
      </c>
      <c r="C30" s="2">
        <v>1155526</v>
      </c>
      <c r="D30" s="2">
        <v>-83512.252999999997</v>
      </c>
      <c r="E30" s="2">
        <v>-4249.8670000000002</v>
      </c>
      <c r="F30" s="2">
        <v>1067763</v>
      </c>
      <c r="G30" s="2">
        <v>-34136.145000000004</v>
      </c>
      <c r="H30" s="2">
        <v>0</v>
      </c>
      <c r="I30" s="2">
        <v>11567.274999999998</v>
      </c>
      <c r="J30" s="2">
        <v>1045194</v>
      </c>
      <c r="K30" s="2">
        <f t="shared" si="0"/>
        <v>-110332</v>
      </c>
      <c r="L30" s="3">
        <f t="shared" si="1"/>
        <v>-9.5482057521855845E-2</v>
      </c>
    </row>
    <row r="31" spans="1:12" x14ac:dyDescent="0.2">
      <c r="A31" t="s">
        <v>84</v>
      </c>
      <c r="B31" t="s">
        <v>85</v>
      </c>
      <c r="C31" s="2">
        <v>3480</v>
      </c>
      <c r="D31" s="2">
        <v>-174.84299999999999</v>
      </c>
      <c r="E31" s="2">
        <v>0</v>
      </c>
      <c r="F31" s="2">
        <v>3305</v>
      </c>
      <c r="G31" s="2">
        <v>-138.5</v>
      </c>
      <c r="H31" s="2">
        <v>0</v>
      </c>
      <c r="I31" s="2">
        <v>0</v>
      </c>
      <c r="J31" s="2">
        <v>3166</v>
      </c>
      <c r="K31" s="2">
        <f t="shared" si="0"/>
        <v>-314</v>
      </c>
      <c r="L31" s="3">
        <f t="shared" si="1"/>
        <v>-9.022988505747126E-2</v>
      </c>
    </row>
    <row r="32" spans="1:12" x14ac:dyDescent="0.2">
      <c r="A32" t="s">
        <v>86</v>
      </c>
      <c r="B32" t="s">
        <v>87</v>
      </c>
      <c r="C32" s="2">
        <v>10422632</v>
      </c>
      <c r="D32" s="2">
        <v>0</v>
      </c>
      <c r="E32" s="2">
        <v>-49000</v>
      </c>
      <c r="F32" s="2">
        <v>10373632</v>
      </c>
      <c r="G32" s="2">
        <v>0</v>
      </c>
      <c r="H32" s="2">
        <v>0</v>
      </c>
      <c r="I32" s="2">
        <v>5550</v>
      </c>
      <c r="J32" s="2">
        <v>10379182</v>
      </c>
      <c r="K32" s="2">
        <f t="shared" si="0"/>
        <v>-43450</v>
      </c>
      <c r="L32" s="3">
        <f t="shared" si="1"/>
        <v>-4.1688126377291265E-3</v>
      </c>
    </row>
    <row r="33" spans="1:12" x14ac:dyDescent="0.2">
      <c r="A33" t="s">
        <v>88</v>
      </c>
      <c r="B33" t="s">
        <v>89</v>
      </c>
      <c r="C33" s="2">
        <v>16749403</v>
      </c>
      <c r="D33" s="2">
        <v>-72246.718999999997</v>
      </c>
      <c r="E33" s="2">
        <v>-1359996.5959999999</v>
      </c>
      <c r="F33" s="2">
        <v>15317159</v>
      </c>
      <c r="G33" s="2">
        <v>-14391.232999999998</v>
      </c>
      <c r="H33" s="2">
        <v>7563.9369999999999</v>
      </c>
      <c r="I33" s="2">
        <v>-482208.20500000002</v>
      </c>
      <c r="J33" s="2">
        <v>14828122</v>
      </c>
      <c r="K33" s="2">
        <f t="shared" si="0"/>
        <v>-1921281</v>
      </c>
      <c r="L33" s="3">
        <f t="shared" si="1"/>
        <v>-0.11470743166189266</v>
      </c>
    </row>
    <row r="34" spans="1:12" x14ac:dyDescent="0.2">
      <c r="A34" t="s">
        <v>90</v>
      </c>
      <c r="B34" t="s">
        <v>91</v>
      </c>
      <c r="C34" s="2">
        <v>8239321</v>
      </c>
      <c r="D34" s="2">
        <v>-15365</v>
      </c>
      <c r="E34" s="2">
        <v>-642884.96499999997</v>
      </c>
      <c r="F34" s="2">
        <v>7581071</v>
      </c>
      <c r="G34" s="2">
        <v>-47342.714</v>
      </c>
      <c r="H34" s="2">
        <v>0</v>
      </c>
      <c r="I34" s="2">
        <v>-3136187.1979999999</v>
      </c>
      <c r="J34" s="2">
        <v>4397541</v>
      </c>
      <c r="K34" s="2">
        <f t="shared" ref="K34:K65" si="2">J34-C34</f>
        <v>-3841780</v>
      </c>
      <c r="L34" s="3">
        <f t="shared" ref="L34:L65" si="3">IFERROR(K34/C34,"N/A")</f>
        <v>-0.46627385921728259</v>
      </c>
    </row>
    <row r="35" spans="1:12" x14ac:dyDescent="0.2">
      <c r="A35" t="s">
        <v>92</v>
      </c>
      <c r="B35" t="s">
        <v>93</v>
      </c>
      <c r="C35" s="2">
        <v>4935</v>
      </c>
      <c r="D35" s="2">
        <v>0</v>
      </c>
      <c r="E35" s="2">
        <v>0</v>
      </c>
      <c r="F35" s="2">
        <v>4935</v>
      </c>
      <c r="G35" s="2">
        <v>0</v>
      </c>
      <c r="H35" s="2">
        <v>0</v>
      </c>
      <c r="I35" s="2">
        <v>0</v>
      </c>
      <c r="J35" s="2">
        <v>4935</v>
      </c>
      <c r="K35" s="2">
        <f t="shared" si="2"/>
        <v>0</v>
      </c>
      <c r="L35" s="3">
        <f t="shared" si="3"/>
        <v>0</v>
      </c>
    </row>
    <row r="36" spans="1:12" x14ac:dyDescent="0.2">
      <c r="A36" t="s">
        <v>94</v>
      </c>
      <c r="B36" t="s">
        <v>95</v>
      </c>
      <c r="C36" s="2">
        <v>85000</v>
      </c>
      <c r="D36" s="2">
        <v>0</v>
      </c>
      <c r="E36" s="2">
        <v>0</v>
      </c>
      <c r="F36" s="2">
        <v>85000</v>
      </c>
      <c r="G36" s="2">
        <v>0</v>
      </c>
      <c r="H36" s="2">
        <v>0</v>
      </c>
      <c r="I36" s="2">
        <v>0</v>
      </c>
      <c r="J36" s="2">
        <v>85000</v>
      </c>
      <c r="K36" s="2">
        <f t="shared" si="2"/>
        <v>0</v>
      </c>
      <c r="L36" s="3">
        <f t="shared" si="3"/>
        <v>0</v>
      </c>
    </row>
    <row r="37" spans="1:12" x14ac:dyDescent="0.2">
      <c r="A37" t="s">
        <v>96</v>
      </c>
      <c r="B37" t="s">
        <v>97</v>
      </c>
      <c r="C37" s="2">
        <v>5372</v>
      </c>
      <c r="D37" s="2">
        <v>-269</v>
      </c>
      <c r="E37" s="2">
        <v>86.56</v>
      </c>
      <c r="F37" s="2">
        <v>5189</v>
      </c>
      <c r="G37" s="2">
        <v>-99</v>
      </c>
      <c r="H37" s="2">
        <v>0</v>
      </c>
      <c r="I37" s="2">
        <v>239.887</v>
      </c>
      <c r="J37" s="2">
        <v>5330</v>
      </c>
      <c r="K37" s="2">
        <f t="shared" si="2"/>
        <v>-42</v>
      </c>
      <c r="L37" s="3">
        <f t="shared" si="3"/>
        <v>-7.8183172002978408E-3</v>
      </c>
    </row>
    <row r="38" spans="1:12" x14ac:dyDescent="0.2">
      <c r="A38" t="s">
        <v>98</v>
      </c>
      <c r="B38" t="s">
        <v>99</v>
      </c>
      <c r="C38" s="2">
        <v>487141</v>
      </c>
      <c r="D38" s="2">
        <v>-1512.165</v>
      </c>
      <c r="E38" s="2">
        <v>1698.0450000000001</v>
      </c>
      <c r="F38" s="2">
        <v>487327</v>
      </c>
      <c r="G38" s="2">
        <v>-2236.5250000000001</v>
      </c>
      <c r="H38" s="2">
        <v>0</v>
      </c>
      <c r="I38" s="2">
        <v>0</v>
      </c>
      <c r="J38" s="2">
        <v>485091</v>
      </c>
      <c r="K38" s="2">
        <f t="shared" si="2"/>
        <v>-2050</v>
      </c>
      <c r="L38" s="3">
        <f t="shared" si="3"/>
        <v>-4.2082271867898615E-3</v>
      </c>
    </row>
    <row r="39" spans="1:12" x14ac:dyDescent="0.2">
      <c r="A39" t="s">
        <v>100</v>
      </c>
      <c r="B39" t="s">
        <v>101</v>
      </c>
      <c r="C39" s="2">
        <v>159461</v>
      </c>
      <c r="D39" s="2">
        <v>-7955.8850000000002</v>
      </c>
      <c r="E39" s="2">
        <v>270.92099999999999</v>
      </c>
      <c r="F39" s="2">
        <v>151775</v>
      </c>
      <c r="G39" s="2">
        <v>-7571.6369999999979</v>
      </c>
      <c r="H39" s="2">
        <v>0</v>
      </c>
      <c r="I39" s="2">
        <v>626.07799999999997</v>
      </c>
      <c r="J39" s="2">
        <v>144831</v>
      </c>
      <c r="K39" s="2">
        <f t="shared" si="2"/>
        <v>-14630</v>
      </c>
      <c r="L39" s="3">
        <f t="shared" si="3"/>
        <v>-9.174657126193865E-2</v>
      </c>
    </row>
    <row r="40" spans="1:12" x14ac:dyDescent="0.2">
      <c r="A40" t="s">
        <v>102</v>
      </c>
      <c r="B40" t="s">
        <v>103</v>
      </c>
      <c r="C40" s="2">
        <v>117488</v>
      </c>
      <c r="D40" s="2">
        <v>-5562.5060000000003</v>
      </c>
      <c r="E40" s="2">
        <v>268.661</v>
      </c>
      <c r="F40" s="2">
        <v>112194</v>
      </c>
      <c r="G40" s="2">
        <v>0</v>
      </c>
      <c r="H40" s="2">
        <v>0</v>
      </c>
      <c r="I40" s="2">
        <v>0</v>
      </c>
      <c r="J40" s="2">
        <v>112194</v>
      </c>
      <c r="K40" s="2">
        <f t="shared" si="2"/>
        <v>-5294</v>
      </c>
      <c r="L40" s="3">
        <f t="shared" si="3"/>
        <v>-4.505992101320986E-2</v>
      </c>
    </row>
    <row r="41" spans="1:12" x14ac:dyDescent="0.2">
      <c r="A41" t="s">
        <v>104</v>
      </c>
      <c r="B41" t="s">
        <v>105</v>
      </c>
      <c r="C41" s="2">
        <v>696578</v>
      </c>
      <c r="D41" s="2">
        <v>-34803.671999999999</v>
      </c>
      <c r="E41" s="2">
        <v>1369.9090000000001</v>
      </c>
      <c r="F41" s="2">
        <v>663144</v>
      </c>
      <c r="G41" s="2">
        <v>-6000</v>
      </c>
      <c r="H41" s="2">
        <v>0</v>
      </c>
      <c r="I41" s="2">
        <v>0</v>
      </c>
      <c r="J41" s="2">
        <v>657144</v>
      </c>
      <c r="K41" s="2">
        <f t="shared" si="2"/>
        <v>-39434</v>
      </c>
      <c r="L41" s="3">
        <f t="shared" si="3"/>
        <v>-5.6611032791733303E-2</v>
      </c>
    </row>
    <row r="42" spans="1:12" x14ac:dyDescent="0.2">
      <c r="A42" t="s">
        <v>106</v>
      </c>
      <c r="B42" t="s">
        <v>107</v>
      </c>
      <c r="C42" s="2">
        <v>15553</v>
      </c>
      <c r="D42" s="2">
        <v>-1089.4939999999999</v>
      </c>
      <c r="E42" s="2">
        <v>403.09699999999998</v>
      </c>
      <c r="F42" s="2">
        <v>14867</v>
      </c>
      <c r="G42" s="2">
        <v>0</v>
      </c>
      <c r="H42" s="2">
        <v>0</v>
      </c>
      <c r="I42" s="2">
        <v>0</v>
      </c>
      <c r="J42" s="2">
        <v>14867</v>
      </c>
      <c r="K42" s="2">
        <f t="shared" si="2"/>
        <v>-686</v>
      </c>
      <c r="L42" s="3">
        <f t="shared" si="3"/>
        <v>-4.4107246190445572E-2</v>
      </c>
    </row>
    <row r="43" spans="1:12" x14ac:dyDescent="0.2">
      <c r="A43" t="s">
        <v>108</v>
      </c>
      <c r="B43" t="s">
        <v>109</v>
      </c>
      <c r="C43" s="2">
        <v>6719</v>
      </c>
      <c r="D43" s="2">
        <v>-0.48</v>
      </c>
      <c r="E43" s="2">
        <v>18.707000000000001</v>
      </c>
      <c r="F43" s="2">
        <v>6737</v>
      </c>
      <c r="G43" s="2">
        <v>0</v>
      </c>
      <c r="H43" s="2">
        <v>0</v>
      </c>
      <c r="I43" s="2">
        <v>34.610999999999997</v>
      </c>
      <c r="J43" s="2">
        <v>6772</v>
      </c>
      <c r="K43" s="2">
        <f t="shared" si="2"/>
        <v>53</v>
      </c>
      <c r="L43" s="3">
        <f t="shared" si="3"/>
        <v>7.8880785831224893E-3</v>
      </c>
    </row>
    <row r="44" spans="1:12" x14ac:dyDescent="0.2">
      <c r="A44" t="s">
        <v>110</v>
      </c>
      <c r="B44" t="s">
        <v>111</v>
      </c>
      <c r="C44" s="2">
        <v>1296</v>
      </c>
      <c r="D44" s="2">
        <v>-65</v>
      </c>
      <c r="E44" s="2">
        <v>0</v>
      </c>
      <c r="F44" s="2">
        <v>1231</v>
      </c>
      <c r="G44" s="2">
        <v>0</v>
      </c>
      <c r="H44" s="2">
        <v>0</v>
      </c>
      <c r="I44" s="2">
        <v>0</v>
      </c>
      <c r="J44" s="2">
        <v>1231</v>
      </c>
      <c r="K44" s="2">
        <f t="shared" si="2"/>
        <v>-65</v>
      </c>
      <c r="L44" s="3">
        <f t="shared" si="3"/>
        <v>-5.0154320987654322E-2</v>
      </c>
    </row>
    <row r="45" spans="1:12" x14ac:dyDescent="0.2">
      <c r="A45" t="s">
        <v>112</v>
      </c>
      <c r="B45" t="s">
        <v>113</v>
      </c>
      <c r="C45" s="2">
        <v>1082</v>
      </c>
      <c r="D45" s="2">
        <v>-54</v>
      </c>
      <c r="E45" s="2">
        <v>17.367999999999999</v>
      </c>
      <c r="F45" s="2">
        <v>1046</v>
      </c>
      <c r="G45" s="2">
        <v>-52</v>
      </c>
      <c r="H45" s="2">
        <v>0</v>
      </c>
      <c r="I45" s="2">
        <v>0</v>
      </c>
      <c r="J45" s="2">
        <v>994</v>
      </c>
      <c r="K45" s="2">
        <f t="shared" si="2"/>
        <v>-88</v>
      </c>
      <c r="L45" s="3">
        <f t="shared" si="3"/>
        <v>-8.1330868761552683E-2</v>
      </c>
    </row>
    <row r="46" spans="1:12" x14ac:dyDescent="0.2">
      <c r="A46" t="s">
        <v>114</v>
      </c>
      <c r="B46" t="s">
        <v>115</v>
      </c>
      <c r="C46" s="2">
        <v>7386</v>
      </c>
      <c r="D46" s="2">
        <v>-86</v>
      </c>
      <c r="E46" s="2">
        <v>130.12299999999999</v>
      </c>
      <c r="F46" s="2">
        <v>7430</v>
      </c>
      <c r="G46" s="2">
        <v>-30</v>
      </c>
      <c r="H46" s="2">
        <v>0</v>
      </c>
      <c r="I46" s="2">
        <v>0</v>
      </c>
      <c r="J46" s="2">
        <v>7400</v>
      </c>
      <c r="K46" s="2">
        <f t="shared" si="2"/>
        <v>14</v>
      </c>
      <c r="L46" s="3">
        <f t="shared" si="3"/>
        <v>1.8954779312212293E-3</v>
      </c>
    </row>
    <row r="47" spans="1:12" x14ac:dyDescent="0.2">
      <c r="A47" t="s">
        <v>116</v>
      </c>
      <c r="B47" t="s">
        <v>117</v>
      </c>
      <c r="C47" s="2">
        <v>0</v>
      </c>
      <c r="D47" s="2">
        <v>0</v>
      </c>
      <c r="E47" s="2">
        <v>0</v>
      </c>
      <c r="F47" s="2">
        <v>0</v>
      </c>
      <c r="G47" s="2">
        <v>0</v>
      </c>
      <c r="H47" s="2">
        <v>0</v>
      </c>
      <c r="I47" s="2">
        <v>0</v>
      </c>
      <c r="J47" s="2">
        <v>0</v>
      </c>
      <c r="K47" s="2">
        <f t="shared" si="2"/>
        <v>0</v>
      </c>
      <c r="L47" s="3" t="str">
        <f t="shared" si="3"/>
        <v>N/A</v>
      </c>
    </row>
    <row r="48" spans="1:12" x14ac:dyDescent="0.2">
      <c r="A48" t="s">
        <v>118</v>
      </c>
      <c r="B48" t="s">
        <v>119</v>
      </c>
      <c r="C48" s="2">
        <v>54554</v>
      </c>
      <c r="D48" s="2">
        <v>-1550</v>
      </c>
      <c r="E48" s="2">
        <v>1453.4549999999999</v>
      </c>
      <c r="F48" s="2">
        <v>54458</v>
      </c>
      <c r="G48" s="2">
        <v>-353</v>
      </c>
      <c r="H48" s="2">
        <v>0</v>
      </c>
      <c r="I48" s="2">
        <v>5388.3360000000002</v>
      </c>
      <c r="J48" s="2">
        <v>59493</v>
      </c>
      <c r="K48" s="2">
        <f t="shared" si="2"/>
        <v>4939</v>
      </c>
      <c r="L48" s="3">
        <f t="shared" si="3"/>
        <v>9.0534149649888179E-2</v>
      </c>
    </row>
    <row r="49" spans="1:12" x14ac:dyDescent="0.2">
      <c r="A49" t="s">
        <v>120</v>
      </c>
      <c r="B49" t="s">
        <v>121</v>
      </c>
      <c r="C49" s="2">
        <v>4926</v>
      </c>
      <c r="D49" s="2">
        <v>-246</v>
      </c>
      <c r="E49" s="2">
        <v>200</v>
      </c>
      <c r="F49" s="2">
        <v>4880</v>
      </c>
      <c r="G49" s="2">
        <v>0</v>
      </c>
      <c r="H49" s="2">
        <v>0</v>
      </c>
      <c r="I49" s="2">
        <v>215</v>
      </c>
      <c r="J49" s="2">
        <v>5095</v>
      </c>
      <c r="K49" s="2">
        <f t="shared" si="2"/>
        <v>169</v>
      </c>
      <c r="L49" s="3">
        <f t="shared" si="3"/>
        <v>3.4307754770604951E-2</v>
      </c>
    </row>
    <row r="50" spans="1:12" x14ac:dyDescent="0.2">
      <c r="A50" t="s">
        <v>122</v>
      </c>
      <c r="B50" t="s">
        <v>123</v>
      </c>
      <c r="C50" s="2">
        <v>1695</v>
      </c>
      <c r="D50" s="2">
        <v>-85</v>
      </c>
      <c r="E50" s="2">
        <v>0</v>
      </c>
      <c r="F50" s="2">
        <v>1610</v>
      </c>
      <c r="G50" s="2">
        <v>0</v>
      </c>
      <c r="H50" s="2">
        <v>0</v>
      </c>
      <c r="I50" s="2">
        <v>0</v>
      </c>
      <c r="J50" s="2">
        <v>1610</v>
      </c>
      <c r="K50" s="2">
        <f t="shared" si="2"/>
        <v>-85</v>
      </c>
      <c r="L50" s="3">
        <f t="shared" si="3"/>
        <v>-5.0147492625368731E-2</v>
      </c>
    </row>
    <row r="51" spans="1:12" x14ac:dyDescent="0.2">
      <c r="A51" t="s">
        <v>124</v>
      </c>
      <c r="B51" t="s">
        <v>125</v>
      </c>
      <c r="C51" s="2">
        <v>14197</v>
      </c>
      <c r="D51" s="2">
        <v>-710.39499999999998</v>
      </c>
      <c r="E51" s="2">
        <v>165.87</v>
      </c>
      <c r="F51" s="2">
        <v>13652</v>
      </c>
      <c r="G51" s="2">
        <v>0</v>
      </c>
      <c r="H51" s="2">
        <v>0</v>
      </c>
      <c r="I51" s="2">
        <v>0</v>
      </c>
      <c r="J51" s="2">
        <v>13652</v>
      </c>
      <c r="K51" s="2">
        <f t="shared" si="2"/>
        <v>-545</v>
      </c>
      <c r="L51" s="3">
        <f t="shared" si="3"/>
        <v>-3.8388391913784604E-2</v>
      </c>
    </row>
    <row r="52" spans="1:12" x14ac:dyDescent="0.2">
      <c r="A52" t="s">
        <v>126</v>
      </c>
      <c r="B52" t="s">
        <v>127</v>
      </c>
      <c r="C52" s="2">
        <v>1140125</v>
      </c>
      <c r="D52" s="2">
        <v>-43237.491999999998</v>
      </c>
      <c r="E52" s="2">
        <v>31250.892</v>
      </c>
      <c r="F52" s="2">
        <v>1128139</v>
      </c>
      <c r="G52" s="2">
        <v>-1210.2819999999999</v>
      </c>
      <c r="H52" s="2">
        <v>0</v>
      </c>
      <c r="I52" s="2">
        <v>995</v>
      </c>
      <c r="J52" s="2">
        <v>1127924</v>
      </c>
      <c r="K52" s="2">
        <f t="shared" si="2"/>
        <v>-12201</v>
      </c>
      <c r="L52" s="3">
        <f t="shared" si="3"/>
        <v>-1.0701458173445894E-2</v>
      </c>
    </row>
    <row r="53" spans="1:12" x14ac:dyDescent="0.2">
      <c r="A53" t="s">
        <v>128</v>
      </c>
      <c r="B53" t="s">
        <v>129</v>
      </c>
      <c r="C53" s="2">
        <v>2504</v>
      </c>
      <c r="D53" s="2">
        <v>-124</v>
      </c>
      <c r="E53" s="2">
        <v>64.924999999999997</v>
      </c>
      <c r="F53" s="2">
        <v>2445</v>
      </c>
      <c r="G53" s="2">
        <v>-10</v>
      </c>
      <c r="H53" s="2">
        <v>0</v>
      </c>
      <c r="I53" s="2">
        <v>0</v>
      </c>
      <c r="J53" s="2">
        <v>2435</v>
      </c>
      <c r="K53" s="2">
        <f t="shared" si="2"/>
        <v>-69</v>
      </c>
      <c r="L53" s="3">
        <f t="shared" si="3"/>
        <v>-2.7555910543130991E-2</v>
      </c>
    </row>
    <row r="54" spans="1:12" x14ac:dyDescent="0.2">
      <c r="A54" t="s">
        <v>130</v>
      </c>
      <c r="B54" t="s">
        <v>131</v>
      </c>
      <c r="C54" s="2">
        <v>2428</v>
      </c>
      <c r="D54" s="2">
        <v>0</v>
      </c>
      <c r="E54" s="2">
        <v>0</v>
      </c>
      <c r="F54" s="2">
        <v>2427</v>
      </c>
      <c r="G54" s="2">
        <v>-20</v>
      </c>
      <c r="H54" s="2">
        <v>0</v>
      </c>
      <c r="I54" s="2">
        <v>0</v>
      </c>
      <c r="J54" s="2">
        <v>2407</v>
      </c>
      <c r="K54" s="2">
        <f t="shared" si="2"/>
        <v>-21</v>
      </c>
      <c r="L54" s="3">
        <f t="shared" si="3"/>
        <v>-8.649093904448105E-3</v>
      </c>
    </row>
    <row r="55" spans="1:12" x14ac:dyDescent="0.2">
      <c r="A55" t="s">
        <v>132</v>
      </c>
      <c r="B55" t="s">
        <v>133</v>
      </c>
      <c r="C55" s="2">
        <v>20425</v>
      </c>
      <c r="D55" s="2">
        <v>0</v>
      </c>
      <c r="E55" s="2">
        <v>0</v>
      </c>
      <c r="F55" s="2">
        <v>20426</v>
      </c>
      <c r="G55" s="2">
        <v>0</v>
      </c>
      <c r="H55" s="2">
        <v>0</v>
      </c>
      <c r="I55" s="2">
        <v>0</v>
      </c>
      <c r="J55" s="2">
        <v>20426</v>
      </c>
      <c r="K55" s="2">
        <f t="shared" si="2"/>
        <v>1</v>
      </c>
      <c r="L55" s="3">
        <f t="shared" si="3"/>
        <v>4.8959608323133413E-5</v>
      </c>
    </row>
    <row r="56" spans="1:12" x14ac:dyDescent="0.2">
      <c r="A56" t="s">
        <v>134</v>
      </c>
      <c r="B56" t="s">
        <v>135</v>
      </c>
      <c r="C56" s="2">
        <v>114757</v>
      </c>
      <c r="D56" s="2">
        <v>-4658.9570000000003</v>
      </c>
      <c r="E56" s="2">
        <v>316.15899999999999</v>
      </c>
      <c r="F56" s="2">
        <v>110414</v>
      </c>
      <c r="G56" s="2">
        <v>-4696.2669999999998</v>
      </c>
      <c r="H56" s="2">
        <v>0</v>
      </c>
      <c r="I56" s="2">
        <v>-53</v>
      </c>
      <c r="J56" s="2">
        <v>105665</v>
      </c>
      <c r="K56" s="2">
        <f t="shared" si="2"/>
        <v>-9092</v>
      </c>
      <c r="L56" s="3">
        <f t="shared" si="3"/>
        <v>-7.9228282370574346E-2</v>
      </c>
    </row>
    <row r="57" spans="1:12" x14ac:dyDescent="0.2">
      <c r="A57" t="s">
        <v>136</v>
      </c>
      <c r="B57" t="s">
        <v>137</v>
      </c>
      <c r="C57" s="2">
        <v>190385</v>
      </c>
      <c r="D57" s="2">
        <v>-6666.3969999999999</v>
      </c>
      <c r="E57" s="2">
        <v>-4956.6400000000003</v>
      </c>
      <c r="F57" s="2">
        <v>178761</v>
      </c>
      <c r="G57" s="2">
        <v>-5322.7540000000008</v>
      </c>
      <c r="H57" s="2">
        <v>0</v>
      </c>
      <c r="I57" s="2">
        <v>486.19099999999997</v>
      </c>
      <c r="J57" s="2">
        <v>173925</v>
      </c>
      <c r="K57" s="2">
        <f t="shared" si="2"/>
        <v>-16460</v>
      </c>
      <c r="L57" s="3">
        <f t="shared" si="3"/>
        <v>-8.6456390997189908E-2</v>
      </c>
    </row>
    <row r="58" spans="1:12" x14ac:dyDescent="0.2">
      <c r="A58" t="s">
        <v>138</v>
      </c>
      <c r="B58" t="s">
        <v>139</v>
      </c>
      <c r="C58" s="2">
        <v>1266598</v>
      </c>
      <c r="D58" s="2">
        <v>-18534.056</v>
      </c>
      <c r="E58" s="2">
        <v>626866.29099999997</v>
      </c>
      <c r="F58" s="2">
        <v>1874929</v>
      </c>
      <c r="G58" s="2">
        <v>-110419.42499999999</v>
      </c>
      <c r="H58" s="2">
        <v>0</v>
      </c>
      <c r="I58" s="2">
        <v>22066.327999999994</v>
      </c>
      <c r="J58" s="2">
        <v>1786577</v>
      </c>
      <c r="K58" s="2">
        <f t="shared" si="2"/>
        <v>519979</v>
      </c>
      <c r="L58" s="3">
        <f t="shared" si="3"/>
        <v>0.41053199199746093</v>
      </c>
    </row>
    <row r="59" spans="1:12" x14ac:dyDescent="0.2">
      <c r="A59" t="s">
        <v>140</v>
      </c>
      <c r="B59" t="s">
        <v>141</v>
      </c>
      <c r="C59" s="2">
        <v>190911</v>
      </c>
      <c r="D59" s="2">
        <v>-9546</v>
      </c>
      <c r="E59" s="2">
        <v>6932.2790000000005</v>
      </c>
      <c r="F59" s="2">
        <v>188297</v>
      </c>
      <c r="G59" s="2">
        <v>-9405</v>
      </c>
      <c r="H59" s="2">
        <v>0</v>
      </c>
      <c r="I59" s="2">
        <v>-210.50000000000091</v>
      </c>
      <c r="J59" s="2">
        <v>178681</v>
      </c>
      <c r="K59" s="2">
        <f t="shared" si="2"/>
        <v>-12230</v>
      </c>
      <c r="L59" s="3">
        <f t="shared" si="3"/>
        <v>-6.4061264149263275E-2</v>
      </c>
    </row>
    <row r="60" spans="1:12" x14ac:dyDescent="0.2">
      <c r="A60" t="s">
        <v>142</v>
      </c>
      <c r="B60" t="s">
        <v>143</v>
      </c>
      <c r="C60" s="2">
        <v>2078074</v>
      </c>
      <c r="D60" s="2">
        <v>-38457.690999999999</v>
      </c>
      <c r="E60" s="2">
        <v>65486.067000000003</v>
      </c>
      <c r="F60" s="2">
        <v>2105103</v>
      </c>
      <c r="G60" s="2">
        <v>-39204.785999999993</v>
      </c>
      <c r="H60" s="2">
        <v>0</v>
      </c>
      <c r="I60" s="2">
        <v>-1060.2639999999997</v>
      </c>
      <c r="J60" s="2">
        <v>2064838</v>
      </c>
      <c r="K60" s="2">
        <f t="shared" si="2"/>
        <v>-13236</v>
      </c>
      <c r="L60" s="3">
        <f t="shared" si="3"/>
        <v>-6.369359320216701E-3</v>
      </c>
    </row>
    <row r="61" spans="1:12" x14ac:dyDescent="0.2">
      <c r="A61" t="s">
        <v>144</v>
      </c>
      <c r="B61" t="s">
        <v>145</v>
      </c>
      <c r="C61" s="2">
        <v>1302810</v>
      </c>
      <c r="D61" s="2">
        <v>-27592</v>
      </c>
      <c r="E61" s="2">
        <v>2670059.6660000002</v>
      </c>
      <c r="F61" s="2">
        <v>3945278</v>
      </c>
      <c r="G61" s="2">
        <v>-1037006.5369999999</v>
      </c>
      <c r="H61" s="2">
        <v>0</v>
      </c>
      <c r="I61" s="2">
        <v>156843.61199999999</v>
      </c>
      <c r="J61" s="2">
        <v>3065116</v>
      </c>
      <c r="K61" s="2">
        <f t="shared" si="2"/>
        <v>1762306</v>
      </c>
      <c r="L61" s="3">
        <f t="shared" si="3"/>
        <v>1.3526960953630998</v>
      </c>
    </row>
    <row r="62" spans="1:12" x14ac:dyDescent="0.2">
      <c r="A62" t="s">
        <v>146</v>
      </c>
      <c r="B62" t="s">
        <v>147</v>
      </c>
      <c r="C62" s="2">
        <v>65451</v>
      </c>
      <c r="D62" s="2">
        <v>-3273.54</v>
      </c>
      <c r="E62" s="2">
        <v>1511.2249999999999</v>
      </c>
      <c r="F62" s="2">
        <v>63689</v>
      </c>
      <c r="G62" s="2">
        <v>-4274.1419999999998</v>
      </c>
      <c r="H62" s="2">
        <v>0</v>
      </c>
      <c r="I62" s="2">
        <v>0</v>
      </c>
      <c r="J62" s="2">
        <v>59415</v>
      </c>
      <c r="K62" s="2">
        <f t="shared" si="2"/>
        <v>-6036</v>
      </c>
      <c r="L62" s="3">
        <f t="shared" si="3"/>
        <v>-9.2221662006692032E-2</v>
      </c>
    </row>
    <row r="63" spans="1:12" x14ac:dyDescent="0.2">
      <c r="A63" t="s">
        <v>148</v>
      </c>
      <c r="B63" t="s">
        <v>149</v>
      </c>
      <c r="C63" s="2">
        <v>1585137</v>
      </c>
      <c r="D63" s="2">
        <v>-5820.51</v>
      </c>
      <c r="E63" s="2">
        <v>7324.4160000000002</v>
      </c>
      <c r="F63" s="2">
        <v>1586641</v>
      </c>
      <c r="G63" s="2">
        <v>0</v>
      </c>
      <c r="H63" s="2">
        <v>0</v>
      </c>
      <c r="I63" s="2">
        <v>20376.841999999993</v>
      </c>
      <c r="J63" s="2">
        <v>1607018</v>
      </c>
      <c r="K63" s="2">
        <f t="shared" si="2"/>
        <v>21881</v>
      </c>
      <c r="L63" s="3">
        <f t="shared" si="3"/>
        <v>1.3803854177903866E-2</v>
      </c>
    </row>
    <row r="64" spans="1:12" x14ac:dyDescent="0.2">
      <c r="A64" t="s">
        <v>150</v>
      </c>
      <c r="B64" t="s">
        <v>151</v>
      </c>
      <c r="C64" s="2">
        <v>1861213</v>
      </c>
      <c r="D64" s="2">
        <v>-59890.858</v>
      </c>
      <c r="E64" s="2">
        <v>-147.072</v>
      </c>
      <c r="F64" s="2">
        <v>1801175</v>
      </c>
      <c r="G64" s="2">
        <v>-3000</v>
      </c>
      <c r="H64" s="2">
        <v>9334.6589999999997</v>
      </c>
      <c r="I64" s="2">
        <v>74375.880000000019</v>
      </c>
      <c r="J64" s="2">
        <v>1881885</v>
      </c>
      <c r="K64" s="2">
        <f t="shared" si="2"/>
        <v>20672</v>
      </c>
      <c r="L64" s="3">
        <f t="shared" si="3"/>
        <v>1.1106735231271219E-2</v>
      </c>
    </row>
    <row r="65" spans="1:12" x14ac:dyDescent="0.2">
      <c r="A65" t="s">
        <v>152</v>
      </c>
      <c r="B65" t="s">
        <v>153</v>
      </c>
      <c r="C65" s="2">
        <v>8481</v>
      </c>
      <c r="D65" s="2">
        <v>-424</v>
      </c>
      <c r="E65" s="2">
        <v>0</v>
      </c>
      <c r="F65" s="2">
        <v>8057</v>
      </c>
      <c r="G65" s="2">
        <v>0</v>
      </c>
      <c r="H65" s="2">
        <v>0</v>
      </c>
      <c r="I65" s="2">
        <v>0</v>
      </c>
      <c r="J65" s="2">
        <v>8057</v>
      </c>
      <c r="K65" s="2">
        <f t="shared" si="2"/>
        <v>-424</v>
      </c>
      <c r="L65" s="3">
        <f t="shared" si="3"/>
        <v>-4.9994104468812639E-2</v>
      </c>
    </row>
    <row r="66" spans="1:12" x14ac:dyDescent="0.2">
      <c r="A66" t="s">
        <v>154</v>
      </c>
      <c r="B66" t="s">
        <v>155</v>
      </c>
      <c r="C66" s="2">
        <v>332975</v>
      </c>
      <c r="D66" s="2">
        <v>4171.3220000000001</v>
      </c>
      <c r="E66" s="2">
        <v>3035.5189999999998</v>
      </c>
      <c r="F66" s="2">
        <v>340180</v>
      </c>
      <c r="G66" s="2">
        <v>0</v>
      </c>
      <c r="H66" s="2">
        <v>0</v>
      </c>
      <c r="I66" s="2">
        <v>2.4639999999999418</v>
      </c>
      <c r="J66" s="2">
        <v>340183</v>
      </c>
      <c r="K66" s="2">
        <f t="shared" ref="K66:K89" si="4">J66-C66</f>
        <v>7208</v>
      </c>
      <c r="L66" s="3">
        <f t="shared" ref="L66:L89" si="5">IFERROR(K66/C66,"N/A")</f>
        <v>2.1647270816127336E-2</v>
      </c>
    </row>
    <row r="67" spans="1:12" x14ac:dyDescent="0.2">
      <c r="A67" t="s">
        <v>156</v>
      </c>
      <c r="B67" t="s">
        <v>157</v>
      </c>
      <c r="C67" s="2">
        <v>1406055</v>
      </c>
      <c r="D67" s="2">
        <v>-4120.8789999999999</v>
      </c>
      <c r="E67" s="2">
        <v>30996.499</v>
      </c>
      <c r="F67" s="2">
        <v>1432930</v>
      </c>
      <c r="G67" s="2">
        <v>-29679.853999999999</v>
      </c>
      <c r="H67" s="2">
        <v>0</v>
      </c>
      <c r="I67" s="2">
        <v>-37.934000000000424</v>
      </c>
      <c r="J67" s="2">
        <v>1403212</v>
      </c>
      <c r="K67" s="2">
        <f t="shared" si="4"/>
        <v>-2843</v>
      </c>
      <c r="L67" s="3">
        <f t="shared" si="5"/>
        <v>-2.021969268627472E-3</v>
      </c>
    </row>
    <row r="68" spans="1:12" x14ac:dyDescent="0.2">
      <c r="A68" t="s">
        <v>158</v>
      </c>
      <c r="B68" t="s">
        <v>159</v>
      </c>
      <c r="C68" s="2">
        <v>617841</v>
      </c>
      <c r="D68" s="2">
        <v>-21053.510999999999</v>
      </c>
      <c r="E68" s="2">
        <v>-31002.775000000001</v>
      </c>
      <c r="F68" s="2">
        <v>565785</v>
      </c>
      <c r="G68" s="2">
        <v>-20094.561999999998</v>
      </c>
      <c r="H68" s="2">
        <v>0</v>
      </c>
      <c r="I68" s="2">
        <v>38028.425000000003</v>
      </c>
      <c r="J68" s="2">
        <v>583718</v>
      </c>
      <c r="K68" s="2">
        <f t="shared" si="4"/>
        <v>-34123</v>
      </c>
      <c r="L68" s="3">
        <f t="shared" si="5"/>
        <v>-5.5229419866923687E-2</v>
      </c>
    </row>
    <row r="69" spans="1:12" x14ac:dyDescent="0.2">
      <c r="A69" t="s">
        <v>160</v>
      </c>
      <c r="B69" t="s">
        <v>161</v>
      </c>
      <c r="C69" s="2">
        <v>154224</v>
      </c>
      <c r="D69" s="2">
        <v>-1060.327</v>
      </c>
      <c r="E69" s="2">
        <v>20970.685000000001</v>
      </c>
      <c r="F69" s="2">
        <v>174134</v>
      </c>
      <c r="G69" s="2">
        <v>-1964.2560000000001</v>
      </c>
      <c r="H69" s="2">
        <v>0</v>
      </c>
      <c r="I69" s="2">
        <v>650.98800000000006</v>
      </c>
      <c r="J69" s="2">
        <v>172821</v>
      </c>
      <c r="K69" s="2">
        <f t="shared" si="4"/>
        <v>18597</v>
      </c>
      <c r="L69" s="3">
        <f t="shared" si="5"/>
        <v>0.12058434484905073</v>
      </c>
    </row>
    <row r="70" spans="1:12" x14ac:dyDescent="0.2">
      <c r="A70" t="s">
        <v>162</v>
      </c>
      <c r="B70" t="s">
        <v>163</v>
      </c>
      <c r="C70" s="2">
        <v>1602023</v>
      </c>
      <c r="D70" s="2">
        <v>-10974.973</v>
      </c>
      <c r="E70" s="2">
        <v>406506.06599999999</v>
      </c>
      <c r="F70" s="2">
        <v>1997554</v>
      </c>
      <c r="G70" s="2">
        <v>-5139.6620000000003</v>
      </c>
      <c r="H70" s="2">
        <v>0</v>
      </c>
      <c r="I70" s="2">
        <v>5109.6679999999988</v>
      </c>
      <c r="J70" s="2">
        <v>1997525</v>
      </c>
      <c r="K70" s="2">
        <f t="shared" si="4"/>
        <v>395502</v>
      </c>
      <c r="L70" s="3">
        <f t="shared" si="5"/>
        <v>0.24687660539205741</v>
      </c>
    </row>
    <row r="71" spans="1:12" x14ac:dyDescent="0.2">
      <c r="A71" t="s">
        <v>164</v>
      </c>
      <c r="B71" t="s">
        <v>165</v>
      </c>
      <c r="C71" s="2">
        <v>740742</v>
      </c>
      <c r="D71" s="2">
        <v>-31408.771000000001</v>
      </c>
      <c r="E71" s="2">
        <v>81346.606</v>
      </c>
      <c r="F71" s="2">
        <v>790680</v>
      </c>
      <c r="G71" s="2">
        <v>-17138.297000000002</v>
      </c>
      <c r="H71" s="2">
        <v>0</v>
      </c>
      <c r="I71" s="2">
        <v>1648.2430000000002</v>
      </c>
      <c r="J71" s="2">
        <v>775190</v>
      </c>
      <c r="K71" s="2">
        <f t="shared" si="4"/>
        <v>34448</v>
      </c>
      <c r="L71" s="3">
        <f t="shared" si="5"/>
        <v>4.6504720941974401E-2</v>
      </c>
    </row>
    <row r="72" spans="1:12" x14ac:dyDescent="0.2">
      <c r="A72" t="s">
        <v>166</v>
      </c>
      <c r="B72" t="s">
        <v>167</v>
      </c>
      <c r="C72" s="2">
        <v>16039</v>
      </c>
      <c r="D72" s="2">
        <v>-802.33600000000001</v>
      </c>
      <c r="E72" s="2">
        <v>91.867000000000004</v>
      </c>
      <c r="F72" s="2">
        <v>15328</v>
      </c>
      <c r="G72" s="2">
        <v>-764</v>
      </c>
      <c r="H72" s="2">
        <v>0</v>
      </c>
      <c r="I72" s="2">
        <v>0</v>
      </c>
      <c r="J72" s="2">
        <v>14564</v>
      </c>
      <c r="K72" s="2">
        <f t="shared" si="4"/>
        <v>-1475</v>
      </c>
      <c r="L72" s="3">
        <f t="shared" si="5"/>
        <v>-9.1963339360309246E-2</v>
      </c>
    </row>
    <row r="73" spans="1:12" x14ac:dyDescent="0.2">
      <c r="A73" t="s">
        <v>168</v>
      </c>
      <c r="B73" t="s">
        <v>169</v>
      </c>
      <c r="C73" s="2">
        <v>68052</v>
      </c>
      <c r="D73" s="2">
        <v>-2376.922</v>
      </c>
      <c r="E73" s="2">
        <v>832.95899999999995</v>
      </c>
      <c r="F73" s="2">
        <v>66507</v>
      </c>
      <c r="G73" s="2">
        <v>-4557.3140000000003</v>
      </c>
      <c r="H73" s="2">
        <v>0</v>
      </c>
      <c r="I73" s="2">
        <v>0</v>
      </c>
      <c r="J73" s="2">
        <v>61950</v>
      </c>
      <c r="K73" s="2">
        <f t="shared" si="4"/>
        <v>-6102</v>
      </c>
      <c r="L73" s="3">
        <f t="shared" si="5"/>
        <v>-8.9666725445247758E-2</v>
      </c>
    </row>
    <row r="74" spans="1:12" x14ac:dyDescent="0.2">
      <c r="A74" t="s">
        <v>170</v>
      </c>
      <c r="B74" t="s">
        <v>171</v>
      </c>
      <c r="C74" s="2">
        <v>157781</v>
      </c>
      <c r="D74" s="2">
        <v>0</v>
      </c>
      <c r="E74" s="2">
        <v>3073.2539999999999</v>
      </c>
      <c r="F74" s="2">
        <v>160854</v>
      </c>
      <c r="G74" s="2">
        <v>0</v>
      </c>
      <c r="H74" s="2">
        <v>0</v>
      </c>
      <c r="I74" s="2">
        <v>693.94899999999996</v>
      </c>
      <c r="J74" s="2">
        <v>161548</v>
      </c>
      <c r="K74" s="2">
        <f t="shared" si="4"/>
        <v>3767</v>
      </c>
      <c r="L74" s="3">
        <f t="shared" si="5"/>
        <v>2.387486452741458E-2</v>
      </c>
    </row>
    <row r="75" spans="1:12" x14ac:dyDescent="0.2">
      <c r="A75" t="s">
        <v>172</v>
      </c>
      <c r="B75" t="s">
        <v>173</v>
      </c>
      <c r="C75" s="2">
        <v>106640</v>
      </c>
      <c r="D75" s="2">
        <v>0</v>
      </c>
      <c r="E75" s="2">
        <v>8325.4240000000009</v>
      </c>
      <c r="F75" s="2">
        <v>114966</v>
      </c>
      <c r="G75" s="2">
        <v>0</v>
      </c>
      <c r="H75" s="2">
        <v>0</v>
      </c>
      <c r="I75" s="2">
        <v>158.018</v>
      </c>
      <c r="J75" s="2">
        <v>115124</v>
      </c>
      <c r="K75" s="2">
        <f t="shared" si="4"/>
        <v>8484</v>
      </c>
      <c r="L75" s="3">
        <f t="shared" si="5"/>
        <v>7.9557389347336832E-2</v>
      </c>
    </row>
    <row r="76" spans="1:12" x14ac:dyDescent="0.2">
      <c r="A76" t="s">
        <v>174</v>
      </c>
      <c r="B76" t="s">
        <v>175</v>
      </c>
      <c r="C76" s="2">
        <v>135699</v>
      </c>
      <c r="D76" s="2">
        <v>0</v>
      </c>
      <c r="E76" s="2">
        <v>1799.018</v>
      </c>
      <c r="F76" s="2">
        <v>137498</v>
      </c>
      <c r="G76" s="2">
        <v>0</v>
      </c>
      <c r="H76" s="2">
        <v>0</v>
      </c>
      <c r="I76" s="2">
        <v>609.30999999999995</v>
      </c>
      <c r="J76" s="2">
        <v>138107</v>
      </c>
      <c r="K76" s="2">
        <f t="shared" si="4"/>
        <v>2408</v>
      </c>
      <c r="L76" s="3">
        <f t="shared" si="5"/>
        <v>1.7745156559738833E-2</v>
      </c>
    </row>
    <row r="77" spans="1:12" x14ac:dyDescent="0.2">
      <c r="A77" t="s">
        <v>176</v>
      </c>
      <c r="B77" t="s">
        <v>177</v>
      </c>
      <c r="C77" s="2">
        <v>90965</v>
      </c>
      <c r="D77" s="2">
        <v>0</v>
      </c>
      <c r="E77" s="2">
        <v>4666.2910000000002</v>
      </c>
      <c r="F77" s="2">
        <v>95631</v>
      </c>
      <c r="G77" s="2">
        <v>0</v>
      </c>
      <c r="H77" s="2">
        <v>0</v>
      </c>
      <c r="I77" s="2">
        <v>436.40600000000001</v>
      </c>
      <c r="J77" s="2">
        <v>96068</v>
      </c>
      <c r="K77" s="2">
        <f t="shared" si="4"/>
        <v>5103</v>
      </c>
      <c r="L77" s="3">
        <f t="shared" si="5"/>
        <v>5.6098499422854942E-2</v>
      </c>
    </row>
    <row r="78" spans="1:12" x14ac:dyDescent="0.2">
      <c r="A78" t="s">
        <v>178</v>
      </c>
      <c r="B78" t="s">
        <v>179</v>
      </c>
      <c r="C78" s="2">
        <v>23707</v>
      </c>
      <c r="D78" s="2">
        <v>0</v>
      </c>
      <c r="E78" s="2">
        <v>49</v>
      </c>
      <c r="F78" s="2">
        <v>23756</v>
      </c>
      <c r="G78" s="2">
        <v>0</v>
      </c>
      <c r="H78" s="2">
        <v>0</v>
      </c>
      <c r="I78" s="2">
        <v>94.552000000000007</v>
      </c>
      <c r="J78" s="2">
        <v>23851</v>
      </c>
      <c r="K78" s="2">
        <f t="shared" si="4"/>
        <v>144</v>
      </c>
      <c r="L78" s="3">
        <f t="shared" si="5"/>
        <v>6.074155312776817E-3</v>
      </c>
    </row>
    <row r="79" spans="1:12" x14ac:dyDescent="0.2">
      <c r="A79" t="s">
        <v>180</v>
      </c>
      <c r="B79" t="s">
        <v>181</v>
      </c>
      <c r="C79" s="2">
        <v>28323</v>
      </c>
      <c r="D79" s="2">
        <v>0</v>
      </c>
      <c r="E79" s="2">
        <v>741.87099999999998</v>
      </c>
      <c r="F79" s="2">
        <v>29065</v>
      </c>
      <c r="G79" s="2">
        <v>0</v>
      </c>
      <c r="H79" s="2">
        <v>0</v>
      </c>
      <c r="I79" s="2">
        <v>30.579000000000001</v>
      </c>
      <c r="J79" s="2">
        <v>29095</v>
      </c>
      <c r="K79" s="2">
        <f t="shared" si="4"/>
        <v>772</v>
      </c>
      <c r="L79" s="3">
        <f t="shared" si="5"/>
        <v>2.7256999611623062E-2</v>
      </c>
    </row>
    <row r="80" spans="1:12" x14ac:dyDescent="0.2">
      <c r="A80" t="s">
        <v>182</v>
      </c>
      <c r="B80" t="s">
        <v>183</v>
      </c>
      <c r="C80" s="2">
        <v>1272</v>
      </c>
      <c r="D80" s="2">
        <v>-35</v>
      </c>
      <c r="E80" s="2">
        <v>7.6890000000000001</v>
      </c>
      <c r="F80" s="2">
        <v>1244</v>
      </c>
      <c r="G80" s="2">
        <v>0</v>
      </c>
      <c r="H80" s="2">
        <v>0</v>
      </c>
      <c r="I80" s="2">
        <v>0</v>
      </c>
      <c r="J80" s="2">
        <v>1244</v>
      </c>
      <c r="K80" s="2">
        <f t="shared" si="4"/>
        <v>-28</v>
      </c>
      <c r="L80" s="3">
        <f t="shared" si="5"/>
        <v>-2.20125786163522E-2</v>
      </c>
    </row>
    <row r="81" spans="1:12" x14ac:dyDescent="0.2">
      <c r="A81" t="s">
        <v>184</v>
      </c>
      <c r="B81" t="s">
        <v>185</v>
      </c>
      <c r="C81" s="2">
        <v>779</v>
      </c>
      <c r="D81" s="2">
        <v>-39.49</v>
      </c>
      <c r="E81" s="2">
        <v>0</v>
      </c>
      <c r="F81" s="2">
        <v>740</v>
      </c>
      <c r="G81" s="2">
        <v>0</v>
      </c>
      <c r="H81" s="2">
        <v>0</v>
      </c>
      <c r="I81" s="2">
        <v>0</v>
      </c>
      <c r="J81" s="2">
        <v>740</v>
      </c>
      <c r="K81" s="2">
        <f t="shared" si="4"/>
        <v>-39</v>
      </c>
      <c r="L81" s="3">
        <f t="shared" si="5"/>
        <v>-5.0064184852374842E-2</v>
      </c>
    </row>
    <row r="82" spans="1:12" x14ac:dyDescent="0.2">
      <c r="A82" t="s">
        <v>186</v>
      </c>
      <c r="B82" t="s">
        <v>187</v>
      </c>
      <c r="C82" s="2">
        <v>984</v>
      </c>
      <c r="D82" s="2">
        <v>-9.7620000000000005</v>
      </c>
      <c r="E82" s="2">
        <v>0</v>
      </c>
      <c r="F82" s="2">
        <v>974</v>
      </c>
      <c r="G82" s="2">
        <v>0</v>
      </c>
      <c r="H82" s="2">
        <v>0</v>
      </c>
      <c r="I82" s="2">
        <v>0</v>
      </c>
      <c r="J82" s="2">
        <v>974</v>
      </c>
      <c r="K82" s="2">
        <f t="shared" si="4"/>
        <v>-10</v>
      </c>
      <c r="L82" s="3">
        <f t="shared" si="5"/>
        <v>-1.016260162601626E-2</v>
      </c>
    </row>
    <row r="83" spans="1:12" x14ac:dyDescent="0.2">
      <c r="A83" t="s">
        <v>188</v>
      </c>
      <c r="B83" t="s">
        <v>189</v>
      </c>
      <c r="C83" s="2">
        <v>709</v>
      </c>
      <c r="D83" s="2">
        <v>-35.898000000000003</v>
      </c>
      <c r="E83" s="2">
        <v>0</v>
      </c>
      <c r="F83" s="2">
        <v>673</v>
      </c>
      <c r="G83" s="2">
        <v>-20</v>
      </c>
      <c r="H83" s="2">
        <v>0</v>
      </c>
      <c r="I83" s="2">
        <v>0</v>
      </c>
      <c r="J83" s="2">
        <v>653</v>
      </c>
      <c r="K83" s="2">
        <f t="shared" si="4"/>
        <v>-56</v>
      </c>
      <c r="L83" s="3">
        <f t="shared" si="5"/>
        <v>-7.8984485190409029E-2</v>
      </c>
    </row>
    <row r="84" spans="1:12" x14ac:dyDescent="0.2">
      <c r="A84" t="s">
        <v>190</v>
      </c>
      <c r="B84" t="s">
        <v>191</v>
      </c>
      <c r="C84" s="2">
        <v>590</v>
      </c>
      <c r="D84" s="2">
        <v>-8.2509999999999994</v>
      </c>
      <c r="E84" s="2">
        <v>0</v>
      </c>
      <c r="F84" s="2">
        <v>582</v>
      </c>
      <c r="G84" s="2">
        <v>0</v>
      </c>
      <c r="H84" s="2">
        <v>0</v>
      </c>
      <c r="I84" s="2">
        <v>0</v>
      </c>
      <c r="J84" s="2">
        <v>582</v>
      </c>
      <c r="K84" s="2">
        <f t="shared" si="4"/>
        <v>-8</v>
      </c>
      <c r="L84" s="3">
        <f t="shared" si="5"/>
        <v>-1.3559322033898305E-2</v>
      </c>
    </row>
    <row r="85" spans="1:12" x14ac:dyDescent="0.2">
      <c r="A85" t="s">
        <v>192</v>
      </c>
      <c r="B85" t="s">
        <v>193</v>
      </c>
      <c r="C85" s="2">
        <v>0</v>
      </c>
      <c r="D85" s="2">
        <v>0</v>
      </c>
      <c r="E85" s="2">
        <v>0</v>
      </c>
      <c r="F85" s="2">
        <v>0</v>
      </c>
      <c r="G85" s="2">
        <v>0</v>
      </c>
      <c r="H85" s="2">
        <v>0</v>
      </c>
      <c r="I85" s="2">
        <v>0</v>
      </c>
      <c r="J85" s="2">
        <v>0</v>
      </c>
      <c r="K85" s="2">
        <f t="shared" si="4"/>
        <v>0</v>
      </c>
      <c r="L85" s="3" t="str">
        <f t="shared" si="5"/>
        <v>N/A</v>
      </c>
    </row>
    <row r="86" spans="1:12" x14ac:dyDescent="0.2">
      <c r="A86" t="s">
        <v>194</v>
      </c>
      <c r="B86" t="s">
        <v>195</v>
      </c>
      <c r="C86" s="2">
        <v>1200000</v>
      </c>
      <c r="D86" s="2">
        <v>0</v>
      </c>
      <c r="E86" s="2">
        <v>0</v>
      </c>
      <c r="F86" s="2">
        <v>1200000</v>
      </c>
      <c r="G86" s="2">
        <v>0</v>
      </c>
      <c r="H86" s="2">
        <v>0</v>
      </c>
      <c r="I86" s="2">
        <v>0</v>
      </c>
      <c r="J86" s="2">
        <v>1200000</v>
      </c>
      <c r="K86" s="2">
        <f t="shared" si="4"/>
        <v>0</v>
      </c>
      <c r="L86" s="3">
        <f t="shared" si="5"/>
        <v>0</v>
      </c>
    </row>
    <row r="87" spans="1:12" x14ac:dyDescent="0.2">
      <c r="A87" t="s">
        <v>196</v>
      </c>
      <c r="B87" t="s">
        <v>197</v>
      </c>
      <c r="C87" s="2">
        <v>8833</v>
      </c>
      <c r="D87" s="2">
        <v>0</v>
      </c>
      <c r="E87" s="2">
        <v>0</v>
      </c>
      <c r="F87" s="2">
        <v>8833</v>
      </c>
      <c r="G87" s="2">
        <v>0</v>
      </c>
      <c r="H87" s="2">
        <v>0</v>
      </c>
      <c r="I87" s="2">
        <v>0</v>
      </c>
      <c r="J87" s="2">
        <v>8833</v>
      </c>
      <c r="K87" s="2">
        <f t="shared" si="4"/>
        <v>0</v>
      </c>
      <c r="L87" s="3">
        <f t="shared" si="5"/>
        <v>0</v>
      </c>
    </row>
    <row r="88" spans="1:12" x14ac:dyDescent="0.2">
      <c r="A88" t="s">
        <v>198</v>
      </c>
      <c r="B88" t="s">
        <v>199</v>
      </c>
      <c r="C88" s="2">
        <v>46883</v>
      </c>
      <c r="D88" s="2">
        <v>0</v>
      </c>
      <c r="E88" s="2">
        <v>0</v>
      </c>
      <c r="F88" s="2">
        <v>46883</v>
      </c>
      <c r="G88" s="2">
        <v>0</v>
      </c>
      <c r="H88" s="2">
        <v>0</v>
      </c>
      <c r="I88" s="2">
        <v>0</v>
      </c>
      <c r="J88" s="2">
        <v>46883</v>
      </c>
      <c r="K88" s="2">
        <f t="shared" si="4"/>
        <v>0</v>
      </c>
      <c r="L88" s="3">
        <f t="shared" si="5"/>
        <v>0</v>
      </c>
    </row>
    <row r="89" spans="1:12" x14ac:dyDescent="0.2">
      <c r="A89" t="s">
        <v>200</v>
      </c>
      <c r="B89" t="s">
        <v>201</v>
      </c>
      <c r="C89" s="2">
        <v>55519</v>
      </c>
      <c r="D89" s="2">
        <v>0</v>
      </c>
      <c r="E89" s="2">
        <v>0</v>
      </c>
      <c r="F89" s="2">
        <v>55519</v>
      </c>
      <c r="G89" s="2">
        <v>-55519</v>
      </c>
      <c r="H89" s="2">
        <v>0</v>
      </c>
      <c r="I89" s="2">
        <v>0</v>
      </c>
      <c r="J89" s="2">
        <v>0</v>
      </c>
      <c r="K89" s="2">
        <f t="shared" si="4"/>
        <v>-55519</v>
      </c>
      <c r="L89" s="3">
        <f t="shared" si="5"/>
        <v>-1</v>
      </c>
    </row>
    <row r="90" spans="1:12" x14ac:dyDescent="0.2">
      <c r="C90" s="2"/>
      <c r="D90" s="2"/>
      <c r="E90" s="2"/>
      <c r="F90" s="2"/>
      <c r="G90" s="2"/>
      <c r="H90" s="2"/>
      <c r="I90" s="2"/>
      <c r="J90" s="2"/>
      <c r="K90" s="2"/>
      <c r="L90" s="3"/>
    </row>
    <row r="91" spans="1:12" s="1" customFormat="1" x14ac:dyDescent="0.2">
      <c r="A91" s="1" t="s">
        <v>202</v>
      </c>
      <c r="C91" s="4">
        <f>SUM(C2:C89)</f>
        <v>112846111</v>
      </c>
      <c r="D91" s="4">
        <f t="shared" ref="D91:K91" si="6">SUM(D2:D89)</f>
        <v>-1836382.7380000006</v>
      </c>
      <c r="E91" s="4">
        <f t="shared" si="6"/>
        <v>4638477.6149999993</v>
      </c>
      <c r="F91" s="4">
        <f>SUM(F2:F89)</f>
        <v>115648201</v>
      </c>
      <c r="G91" s="4">
        <f t="shared" si="6"/>
        <v>-1771968.13</v>
      </c>
      <c r="H91" s="4">
        <f t="shared" si="6"/>
        <v>129101.04199999999</v>
      </c>
      <c r="I91" s="4">
        <f t="shared" si="6"/>
        <v>-2566626.9089999991</v>
      </c>
      <c r="J91" s="4">
        <f t="shared" si="6"/>
        <v>111438709</v>
      </c>
      <c r="K91" s="4">
        <f t="shared" si="6"/>
        <v>-1407402</v>
      </c>
      <c r="L91" s="3">
        <f>IFERROR(K91/C91,"N/A")</f>
        <v>-1.2471869766074615E-2</v>
      </c>
    </row>
    <row r="92" spans="1:12" x14ac:dyDescent="0.2">
      <c r="D92" s="6"/>
    </row>
    <row r="93" spans="1:12" x14ac:dyDescent="0.2">
      <c r="D93" s="2"/>
    </row>
  </sheetData>
  <autoFilter ref="A1:L89" xr:uid="{444374CF-8478-4107-A6CC-19FA011D0FDF}">
    <sortState xmlns:xlrd2="http://schemas.microsoft.com/office/spreadsheetml/2017/richdata2" ref="A2:L89">
      <sortCondition ref="A1:A89"/>
    </sortState>
  </autoFilter>
  <conditionalFormatting sqref="D2:E91 G2:I91">
    <cfRule type="cellIs" dxfId="15" priority="3" operator="lessThan">
      <formula>0</formula>
    </cfRule>
    <cfRule type="cellIs" dxfId="14" priority="4" operator="greaterThan">
      <formula>0</formula>
    </cfRule>
  </conditionalFormatting>
  <conditionalFormatting sqref="K2:L91">
    <cfRule type="cellIs" dxfId="13" priority="1" operator="lessThan">
      <formula>0</formula>
    </cfRule>
    <cfRule type="cellIs" dxfId="12" priority="2" operator="greater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BF03D-6D54-42E6-8F2C-CE054C5EF432}">
  <dimension ref="A1:L93"/>
  <sheetViews>
    <sheetView workbookViewId="0">
      <selection activeCell="A2" sqref="A2"/>
    </sheetView>
  </sheetViews>
  <sheetFormatPr baseColWidth="10" defaultColWidth="8.83203125" defaultRowHeight="15" x14ac:dyDescent="0.2"/>
  <cols>
    <col min="1" max="1" width="13.6640625" bestFit="1" customWidth="1"/>
    <col min="2" max="2" width="31" bestFit="1" customWidth="1"/>
    <col min="3" max="3" width="19.5" customWidth="1"/>
    <col min="4" max="10" width="19" customWidth="1"/>
    <col min="11" max="11" width="15.1640625" style="7" customWidth="1"/>
    <col min="12" max="12" width="12.5" customWidth="1"/>
  </cols>
  <sheetData>
    <row r="1" spans="1:12" x14ac:dyDescent="0.2">
      <c r="A1" s="1" t="s">
        <v>14</v>
      </c>
      <c r="B1" s="1" t="s">
        <v>15</v>
      </c>
      <c r="C1" s="1" t="s">
        <v>16</v>
      </c>
      <c r="D1" s="1" t="s">
        <v>203</v>
      </c>
      <c r="E1" s="1" t="s">
        <v>204</v>
      </c>
      <c r="F1" s="1" t="s">
        <v>19</v>
      </c>
      <c r="G1" s="1" t="s">
        <v>205</v>
      </c>
      <c r="H1" s="1" t="s">
        <v>206</v>
      </c>
      <c r="I1" s="1" t="s">
        <v>207</v>
      </c>
      <c r="J1" s="1" t="s">
        <v>23</v>
      </c>
      <c r="K1" s="1" t="s">
        <v>24</v>
      </c>
      <c r="L1" s="1" t="s">
        <v>25</v>
      </c>
    </row>
    <row r="2" spans="1:12" x14ac:dyDescent="0.2">
      <c r="A2" t="s">
        <v>26</v>
      </c>
      <c r="B2" t="s">
        <v>27</v>
      </c>
      <c r="C2" s="2">
        <v>164104</v>
      </c>
      <c r="D2" s="2">
        <v>-3887.143</v>
      </c>
      <c r="E2" s="2">
        <v>645.63800000000003</v>
      </c>
      <c r="F2" s="2">
        <v>160863</v>
      </c>
      <c r="G2" s="2">
        <v>-3493.9749999999999</v>
      </c>
      <c r="H2" s="2">
        <v>0</v>
      </c>
      <c r="I2" s="2">
        <v>-207.64</v>
      </c>
      <c r="J2" s="2">
        <v>157162</v>
      </c>
      <c r="K2" s="2">
        <f t="shared" ref="K2:K33" si="0">J2-C2</f>
        <v>-6942</v>
      </c>
      <c r="L2" s="3">
        <f t="shared" ref="L2:L33" si="1">IFERROR(K2/C2,"N/A")</f>
        <v>-4.2302442353629406E-2</v>
      </c>
    </row>
    <row r="3" spans="1:12" x14ac:dyDescent="0.2">
      <c r="A3" t="s">
        <v>28</v>
      </c>
      <c r="B3" t="s">
        <v>29</v>
      </c>
      <c r="C3" s="2">
        <v>137718</v>
      </c>
      <c r="D3" s="2">
        <v>0</v>
      </c>
      <c r="E3" s="2">
        <v>8106.665</v>
      </c>
      <c r="F3" s="2">
        <v>145824</v>
      </c>
      <c r="G3" s="2">
        <v>0</v>
      </c>
      <c r="H3" s="2">
        <v>0</v>
      </c>
      <c r="I3" s="2">
        <v>0</v>
      </c>
      <c r="J3" s="2">
        <v>145824</v>
      </c>
      <c r="K3" s="2">
        <f t="shared" si="0"/>
        <v>8106</v>
      </c>
      <c r="L3" s="3">
        <f t="shared" si="1"/>
        <v>5.8859408356206164E-2</v>
      </c>
    </row>
    <row r="4" spans="1:12" x14ac:dyDescent="0.2">
      <c r="A4" t="s">
        <v>30</v>
      </c>
      <c r="B4" t="s">
        <v>31</v>
      </c>
      <c r="C4" s="2">
        <v>12754</v>
      </c>
      <c r="D4" s="2">
        <v>-638.82799999999997</v>
      </c>
      <c r="E4" s="2">
        <v>63.164000000000001</v>
      </c>
      <c r="F4" s="2">
        <v>12178</v>
      </c>
      <c r="G4" s="2">
        <v>-609</v>
      </c>
      <c r="H4" s="2">
        <v>0</v>
      </c>
      <c r="I4" s="2">
        <v>0</v>
      </c>
      <c r="J4" s="2">
        <v>11569</v>
      </c>
      <c r="K4" s="2">
        <f t="shared" si="0"/>
        <v>-1185</v>
      </c>
      <c r="L4" s="3">
        <f t="shared" si="1"/>
        <v>-9.2912027599184571E-2</v>
      </c>
    </row>
    <row r="5" spans="1:12" x14ac:dyDescent="0.2">
      <c r="A5" t="s">
        <v>32</v>
      </c>
      <c r="B5" t="s">
        <v>33</v>
      </c>
      <c r="C5" s="2">
        <v>7077</v>
      </c>
      <c r="D5" s="2">
        <v>0</v>
      </c>
      <c r="E5" s="2">
        <v>20.38</v>
      </c>
      <c r="F5" s="2">
        <v>7098</v>
      </c>
      <c r="G5" s="2">
        <v>0</v>
      </c>
      <c r="H5" s="2">
        <v>0</v>
      </c>
      <c r="I5" s="2">
        <v>0</v>
      </c>
      <c r="J5" s="2">
        <v>7098</v>
      </c>
      <c r="K5" s="2">
        <f t="shared" si="0"/>
        <v>21</v>
      </c>
      <c r="L5" s="3">
        <f t="shared" si="1"/>
        <v>2.967359050445104E-3</v>
      </c>
    </row>
    <row r="6" spans="1:12" x14ac:dyDescent="0.2">
      <c r="A6" t="s">
        <v>34</v>
      </c>
      <c r="B6" t="s">
        <v>35</v>
      </c>
      <c r="C6" s="2">
        <v>5216</v>
      </c>
      <c r="D6" s="2">
        <v>0</v>
      </c>
      <c r="E6" s="2">
        <v>19.949000000000002</v>
      </c>
      <c r="F6" s="2">
        <v>5236</v>
      </c>
      <c r="G6" s="2">
        <v>0</v>
      </c>
      <c r="H6" s="2">
        <v>0</v>
      </c>
      <c r="I6" s="2">
        <v>0</v>
      </c>
      <c r="J6" s="2">
        <v>5236</v>
      </c>
      <c r="K6" s="2">
        <f t="shared" si="0"/>
        <v>20</v>
      </c>
      <c r="L6" s="3">
        <f t="shared" si="1"/>
        <v>3.8343558282208589E-3</v>
      </c>
    </row>
    <row r="7" spans="1:12" x14ac:dyDescent="0.2">
      <c r="A7" t="s">
        <v>36</v>
      </c>
      <c r="B7" t="s">
        <v>37</v>
      </c>
      <c r="C7" s="2">
        <v>6173</v>
      </c>
      <c r="D7" s="2">
        <v>0</v>
      </c>
      <c r="E7" s="2">
        <v>0</v>
      </c>
      <c r="F7" s="2">
        <v>6173</v>
      </c>
      <c r="G7" s="2">
        <v>0</v>
      </c>
      <c r="H7" s="2">
        <v>0</v>
      </c>
      <c r="I7" s="2">
        <v>0</v>
      </c>
      <c r="J7" s="2">
        <v>6173</v>
      </c>
      <c r="K7" s="2">
        <f t="shared" si="0"/>
        <v>0</v>
      </c>
      <c r="L7" s="3">
        <f t="shared" si="1"/>
        <v>0</v>
      </c>
    </row>
    <row r="8" spans="1:12" x14ac:dyDescent="0.2">
      <c r="A8" t="s">
        <v>38</v>
      </c>
      <c r="B8" t="s">
        <v>39</v>
      </c>
      <c r="C8" s="2">
        <v>6682</v>
      </c>
      <c r="D8" s="2">
        <v>0</v>
      </c>
      <c r="E8" s="2">
        <v>27.524999999999999</v>
      </c>
      <c r="F8" s="2">
        <v>6709</v>
      </c>
      <c r="G8" s="2">
        <v>0</v>
      </c>
      <c r="H8" s="2">
        <v>0</v>
      </c>
      <c r="I8" s="2">
        <v>0</v>
      </c>
      <c r="J8" s="2">
        <v>6709</v>
      </c>
      <c r="K8" s="2">
        <f t="shared" si="0"/>
        <v>27</v>
      </c>
      <c r="L8" s="3">
        <f t="shared" si="1"/>
        <v>4.0407063753367259E-3</v>
      </c>
    </row>
    <row r="9" spans="1:12" x14ac:dyDescent="0.2">
      <c r="A9" t="s">
        <v>40</v>
      </c>
      <c r="B9" t="s">
        <v>41</v>
      </c>
      <c r="C9" s="2">
        <v>5463</v>
      </c>
      <c r="D9" s="2">
        <v>0</v>
      </c>
      <c r="E9" s="2">
        <v>45.198999999999998</v>
      </c>
      <c r="F9" s="2">
        <v>5508</v>
      </c>
      <c r="G9" s="2">
        <v>0</v>
      </c>
      <c r="H9" s="2">
        <v>0</v>
      </c>
      <c r="I9" s="2">
        <v>0</v>
      </c>
      <c r="J9" s="2">
        <v>5508</v>
      </c>
      <c r="K9" s="2">
        <f t="shared" si="0"/>
        <v>45</v>
      </c>
      <c r="L9" s="3">
        <f t="shared" si="1"/>
        <v>8.2372322899505763E-3</v>
      </c>
    </row>
    <row r="10" spans="1:12" x14ac:dyDescent="0.2">
      <c r="A10" t="s">
        <v>42</v>
      </c>
      <c r="B10" t="s">
        <v>43</v>
      </c>
      <c r="C10" s="2">
        <v>4773</v>
      </c>
      <c r="D10" s="2">
        <v>0</v>
      </c>
      <c r="E10" s="2">
        <v>2.67</v>
      </c>
      <c r="F10" s="2">
        <v>4775</v>
      </c>
      <c r="G10" s="2">
        <v>0</v>
      </c>
      <c r="H10" s="2">
        <v>0</v>
      </c>
      <c r="I10" s="2">
        <v>0</v>
      </c>
      <c r="J10" s="2">
        <v>4775</v>
      </c>
      <c r="K10" s="2">
        <f t="shared" si="0"/>
        <v>2</v>
      </c>
      <c r="L10" s="3">
        <f t="shared" si="1"/>
        <v>4.190236748376283E-4</v>
      </c>
    </row>
    <row r="11" spans="1:12" x14ac:dyDescent="0.2">
      <c r="A11" t="s">
        <v>44</v>
      </c>
      <c r="B11" t="s">
        <v>45</v>
      </c>
      <c r="C11" s="2">
        <v>117352</v>
      </c>
      <c r="D11" s="2">
        <v>0</v>
      </c>
      <c r="E11" s="2">
        <v>1459.1969999999999</v>
      </c>
      <c r="F11" s="2">
        <v>118810</v>
      </c>
      <c r="G11" s="2">
        <v>0</v>
      </c>
      <c r="H11" s="2">
        <v>0</v>
      </c>
      <c r="I11" s="2">
        <v>0</v>
      </c>
      <c r="J11" s="2">
        <v>118810</v>
      </c>
      <c r="K11" s="2">
        <f t="shared" si="0"/>
        <v>1458</v>
      </c>
      <c r="L11" s="3">
        <f t="shared" si="1"/>
        <v>1.2424159792760243E-2</v>
      </c>
    </row>
    <row r="12" spans="1:12" x14ac:dyDescent="0.2">
      <c r="A12" t="s">
        <v>46</v>
      </c>
      <c r="B12" t="s">
        <v>47</v>
      </c>
      <c r="C12" s="2">
        <v>34190</v>
      </c>
      <c r="D12" s="2">
        <v>-1558</v>
      </c>
      <c r="E12" s="2">
        <v>1455.06</v>
      </c>
      <c r="F12" s="2">
        <v>34087</v>
      </c>
      <c r="G12" s="2">
        <v>-3710</v>
      </c>
      <c r="H12" s="2">
        <v>824.71699999999998</v>
      </c>
      <c r="I12" s="2">
        <v>3895</v>
      </c>
      <c r="J12" s="2">
        <v>35096</v>
      </c>
      <c r="K12" s="2">
        <f t="shared" si="0"/>
        <v>906</v>
      </c>
      <c r="L12" s="3">
        <f t="shared" si="1"/>
        <v>2.6498976308862242E-2</v>
      </c>
    </row>
    <row r="13" spans="1:12" x14ac:dyDescent="0.2">
      <c r="A13" t="s">
        <v>48</v>
      </c>
      <c r="B13" t="s">
        <v>49</v>
      </c>
      <c r="C13" s="2">
        <v>6336</v>
      </c>
      <c r="D13" s="2">
        <v>-317.21600000000001</v>
      </c>
      <c r="E13" s="2">
        <v>119.31</v>
      </c>
      <c r="F13" s="2">
        <v>6138</v>
      </c>
      <c r="G13" s="2">
        <v>-307</v>
      </c>
      <c r="H13" s="2">
        <v>0</v>
      </c>
      <c r="I13" s="2">
        <v>0</v>
      </c>
      <c r="J13" s="2">
        <v>5831</v>
      </c>
      <c r="K13" s="2">
        <f t="shared" si="0"/>
        <v>-505</v>
      </c>
      <c r="L13" s="3">
        <f t="shared" si="1"/>
        <v>-7.9703282828282832E-2</v>
      </c>
    </row>
    <row r="14" spans="1:12" x14ac:dyDescent="0.2">
      <c r="A14" t="s">
        <v>50</v>
      </c>
      <c r="B14" t="s">
        <v>51</v>
      </c>
      <c r="C14" s="2">
        <v>229842</v>
      </c>
      <c r="D14" s="2">
        <v>-797.56799999999998</v>
      </c>
      <c r="E14" s="2">
        <v>486.40699999999998</v>
      </c>
      <c r="F14" s="2">
        <v>229530</v>
      </c>
      <c r="G14" s="2">
        <v>0</v>
      </c>
      <c r="H14" s="2">
        <v>0</v>
      </c>
      <c r="I14" s="2">
        <v>0</v>
      </c>
      <c r="J14" s="2">
        <v>229530</v>
      </c>
      <c r="K14" s="2">
        <f t="shared" si="0"/>
        <v>-312</v>
      </c>
      <c r="L14" s="3">
        <f t="shared" si="1"/>
        <v>-1.3574542511812463E-3</v>
      </c>
    </row>
    <row r="15" spans="1:12" x14ac:dyDescent="0.2">
      <c r="A15" t="s">
        <v>52</v>
      </c>
      <c r="B15" t="s">
        <v>53</v>
      </c>
      <c r="C15" s="2">
        <v>45089</v>
      </c>
      <c r="D15" s="2">
        <v>-1472.96</v>
      </c>
      <c r="E15" s="2">
        <v>307.459</v>
      </c>
      <c r="F15" s="2">
        <v>43923</v>
      </c>
      <c r="G15" s="2">
        <v>-1420.636</v>
      </c>
      <c r="H15" s="2">
        <v>0</v>
      </c>
      <c r="I15" s="2">
        <v>0</v>
      </c>
      <c r="J15" s="2">
        <v>42503</v>
      </c>
      <c r="K15" s="2">
        <f t="shared" si="0"/>
        <v>-2586</v>
      </c>
      <c r="L15" s="3">
        <f t="shared" si="1"/>
        <v>-5.73532347135665E-2</v>
      </c>
    </row>
    <row r="16" spans="1:12" x14ac:dyDescent="0.2">
      <c r="A16" t="s">
        <v>54</v>
      </c>
      <c r="B16" t="s">
        <v>55</v>
      </c>
      <c r="C16" s="2">
        <v>47065</v>
      </c>
      <c r="D16" s="2">
        <v>-2045.1790000000001</v>
      </c>
      <c r="E16" s="2">
        <v>289.20600000000002</v>
      </c>
      <c r="F16" s="2">
        <v>45309</v>
      </c>
      <c r="G16" s="2">
        <v>-1954</v>
      </c>
      <c r="H16" s="2">
        <v>0</v>
      </c>
      <c r="I16" s="2">
        <v>0</v>
      </c>
      <c r="J16" s="2">
        <v>43355</v>
      </c>
      <c r="K16" s="2">
        <f t="shared" si="0"/>
        <v>-3710</v>
      </c>
      <c r="L16" s="3">
        <f t="shared" si="1"/>
        <v>-7.8827153936045891E-2</v>
      </c>
    </row>
    <row r="17" spans="1:12" x14ac:dyDescent="0.2">
      <c r="A17" t="s">
        <v>56</v>
      </c>
      <c r="B17" t="s">
        <v>57</v>
      </c>
      <c r="C17" s="2">
        <v>31956</v>
      </c>
      <c r="D17" s="2">
        <v>-1598</v>
      </c>
      <c r="E17" s="2">
        <v>548.30700000000002</v>
      </c>
      <c r="F17" s="2">
        <v>30906</v>
      </c>
      <c r="G17" s="2">
        <v>0</v>
      </c>
      <c r="H17" s="2">
        <v>0</v>
      </c>
      <c r="I17" s="2">
        <v>0</v>
      </c>
      <c r="J17" s="2">
        <v>30906</v>
      </c>
      <c r="K17" s="2">
        <f t="shared" si="0"/>
        <v>-1050</v>
      </c>
      <c r="L17" s="3">
        <f t="shared" si="1"/>
        <v>-3.2857679309049946E-2</v>
      </c>
    </row>
    <row r="18" spans="1:12" x14ac:dyDescent="0.2">
      <c r="A18" t="s">
        <v>58</v>
      </c>
      <c r="B18" t="s">
        <v>59</v>
      </c>
      <c r="C18" s="2">
        <v>163625</v>
      </c>
      <c r="D18" s="2">
        <v>-8190.2510000000002</v>
      </c>
      <c r="E18" s="2">
        <v>2359.9899999999998</v>
      </c>
      <c r="F18" s="2">
        <v>157795</v>
      </c>
      <c r="G18" s="2">
        <v>0</v>
      </c>
      <c r="H18" s="2">
        <v>0</v>
      </c>
      <c r="I18" s="2">
        <v>0</v>
      </c>
      <c r="J18" s="2">
        <v>157795</v>
      </c>
      <c r="K18" s="2">
        <f t="shared" si="0"/>
        <v>-5830</v>
      </c>
      <c r="L18" s="3">
        <f t="shared" si="1"/>
        <v>-3.5630252100840337E-2</v>
      </c>
    </row>
    <row r="19" spans="1:12" x14ac:dyDescent="0.2">
      <c r="A19" t="s">
        <v>60</v>
      </c>
      <c r="B19" t="s">
        <v>61</v>
      </c>
      <c r="C19" s="2">
        <v>122909</v>
      </c>
      <c r="D19" s="2">
        <v>-6144</v>
      </c>
      <c r="E19" s="2">
        <v>825.22199999999998</v>
      </c>
      <c r="F19" s="2">
        <v>117591</v>
      </c>
      <c r="G19" s="2">
        <v>0</v>
      </c>
      <c r="H19" s="2">
        <v>0</v>
      </c>
      <c r="I19" s="2">
        <v>0</v>
      </c>
      <c r="J19" s="2">
        <v>117591</v>
      </c>
      <c r="K19" s="2">
        <f t="shared" si="0"/>
        <v>-5318</v>
      </c>
      <c r="L19" s="3">
        <f t="shared" si="1"/>
        <v>-4.3267783482088373E-2</v>
      </c>
    </row>
    <row r="20" spans="1:12" x14ac:dyDescent="0.2">
      <c r="A20" t="s">
        <v>62</v>
      </c>
      <c r="B20" t="s">
        <v>63</v>
      </c>
      <c r="C20" s="2">
        <v>127888</v>
      </c>
      <c r="D20" s="2">
        <v>-6394</v>
      </c>
      <c r="E20" s="2">
        <v>440.53</v>
      </c>
      <c r="F20" s="2">
        <v>121934</v>
      </c>
      <c r="G20" s="2">
        <v>0</v>
      </c>
      <c r="H20" s="2">
        <v>0</v>
      </c>
      <c r="I20" s="2">
        <v>0</v>
      </c>
      <c r="J20" s="2">
        <v>121934</v>
      </c>
      <c r="K20" s="2">
        <f t="shared" si="0"/>
        <v>-5954</v>
      </c>
      <c r="L20" s="3">
        <f t="shared" si="1"/>
        <v>-4.6556361816589516E-2</v>
      </c>
    </row>
    <row r="21" spans="1:12" x14ac:dyDescent="0.2">
      <c r="A21" t="s">
        <v>64</v>
      </c>
      <c r="B21" t="s">
        <v>65</v>
      </c>
      <c r="C21" s="2">
        <v>31102561</v>
      </c>
      <c r="D21" s="2">
        <v>-620468.21600000001</v>
      </c>
      <c r="E21" s="2">
        <v>1606648.9210000001</v>
      </c>
      <c r="F21" s="2">
        <v>32088740</v>
      </c>
      <c r="G21" s="2">
        <v>-110800</v>
      </c>
      <c r="H21" s="2">
        <v>0</v>
      </c>
      <c r="I21" s="2">
        <v>718617.43700000038</v>
      </c>
      <c r="J21" s="2">
        <v>32696557</v>
      </c>
      <c r="K21" s="2">
        <f t="shared" si="0"/>
        <v>1593996</v>
      </c>
      <c r="L21" s="3">
        <f t="shared" si="1"/>
        <v>5.1249670404954754E-2</v>
      </c>
    </row>
    <row r="22" spans="1:12" x14ac:dyDescent="0.2">
      <c r="A22" t="s">
        <v>66</v>
      </c>
      <c r="B22" t="s">
        <v>67</v>
      </c>
      <c r="C22" s="2">
        <v>1282843</v>
      </c>
      <c r="D22" s="2">
        <v>-20025</v>
      </c>
      <c r="E22" s="2">
        <v>-32</v>
      </c>
      <c r="F22" s="2">
        <v>1262786</v>
      </c>
      <c r="G22" s="2">
        <v>-19974</v>
      </c>
      <c r="H22" s="2">
        <v>0</v>
      </c>
      <c r="I22" s="2">
        <v>2162.1910000000007</v>
      </c>
      <c r="J22" s="2">
        <v>1244974</v>
      </c>
      <c r="K22" s="2">
        <f t="shared" si="0"/>
        <v>-37869</v>
      </c>
      <c r="L22" s="3">
        <f t="shared" si="1"/>
        <v>-2.9519590472099861E-2</v>
      </c>
    </row>
    <row r="23" spans="1:12" x14ac:dyDescent="0.2">
      <c r="A23" t="s">
        <v>68</v>
      </c>
      <c r="B23" t="s">
        <v>69</v>
      </c>
      <c r="C23" s="2">
        <v>23971</v>
      </c>
      <c r="D23" s="2">
        <v>-1205.8699999999999</v>
      </c>
      <c r="E23" s="2">
        <v>206.64400000000001</v>
      </c>
      <c r="F23" s="2">
        <v>22972</v>
      </c>
      <c r="G23" s="2">
        <v>0</v>
      </c>
      <c r="H23" s="2">
        <v>0</v>
      </c>
      <c r="I23" s="2">
        <v>0</v>
      </c>
      <c r="J23" s="2">
        <v>22972</v>
      </c>
      <c r="K23" s="2">
        <f t="shared" si="0"/>
        <v>-999</v>
      </c>
      <c r="L23" s="3">
        <f t="shared" si="1"/>
        <v>-4.1675357723916402E-2</v>
      </c>
    </row>
    <row r="24" spans="1:12" x14ac:dyDescent="0.2">
      <c r="A24" t="s">
        <v>70</v>
      </c>
      <c r="B24" t="s">
        <v>71</v>
      </c>
      <c r="C24" s="2">
        <v>5987607</v>
      </c>
      <c r="D24" s="2">
        <v>-285765.63699999999</v>
      </c>
      <c r="E24" s="2">
        <v>183827.22899999999</v>
      </c>
      <c r="F24" s="2">
        <v>5885669</v>
      </c>
      <c r="G24" s="2">
        <v>0</v>
      </c>
      <c r="H24" s="2">
        <v>54516.513999999996</v>
      </c>
      <c r="I24" s="2">
        <v>87165.873000000007</v>
      </c>
      <c r="J24" s="2">
        <v>6027351</v>
      </c>
      <c r="K24" s="2">
        <f t="shared" si="0"/>
        <v>39744</v>
      </c>
      <c r="L24" s="3">
        <f t="shared" si="1"/>
        <v>6.6377101903982673E-3</v>
      </c>
    </row>
    <row r="25" spans="1:12" x14ac:dyDescent="0.2">
      <c r="A25" t="s">
        <v>72</v>
      </c>
      <c r="B25" t="s">
        <v>73</v>
      </c>
      <c r="C25" s="2">
        <v>2262905</v>
      </c>
      <c r="D25" s="2">
        <v>-93019.426000000007</v>
      </c>
      <c r="E25" s="2">
        <v>143009.726</v>
      </c>
      <c r="F25" s="2">
        <v>2312895</v>
      </c>
      <c r="G25" s="2">
        <v>0</v>
      </c>
      <c r="H25" s="2">
        <v>30761.119999999999</v>
      </c>
      <c r="I25" s="2">
        <v>220064.79199999999</v>
      </c>
      <c r="J25" s="2">
        <v>2563721</v>
      </c>
      <c r="K25" s="2">
        <f t="shared" si="0"/>
        <v>300816</v>
      </c>
      <c r="L25" s="3">
        <f t="shared" si="1"/>
        <v>0.13293355222601036</v>
      </c>
    </row>
    <row r="26" spans="1:12" x14ac:dyDescent="0.2">
      <c r="A26" t="s">
        <v>74</v>
      </c>
      <c r="B26" t="s">
        <v>75</v>
      </c>
      <c r="C26" s="2">
        <v>5078</v>
      </c>
      <c r="D26" s="2">
        <v>-238</v>
      </c>
      <c r="E26" s="2">
        <v>436.892</v>
      </c>
      <c r="F26" s="2">
        <v>5277</v>
      </c>
      <c r="G26" s="2">
        <v>0</v>
      </c>
      <c r="H26" s="2">
        <v>0</v>
      </c>
      <c r="I26" s="2">
        <v>0</v>
      </c>
      <c r="J26" s="2">
        <v>5277</v>
      </c>
      <c r="K26" s="2">
        <f t="shared" si="0"/>
        <v>199</v>
      </c>
      <c r="L26" s="3">
        <f t="shared" si="1"/>
        <v>3.9188656951555732E-2</v>
      </c>
    </row>
    <row r="27" spans="1:12" x14ac:dyDescent="0.2">
      <c r="A27" t="s">
        <v>76</v>
      </c>
      <c r="B27" t="s">
        <v>77</v>
      </c>
      <c r="C27" s="2">
        <v>2718605</v>
      </c>
      <c r="D27" s="2">
        <v>-42052.523000000001</v>
      </c>
      <c r="E27" s="2">
        <v>20616.008000000002</v>
      </c>
      <c r="F27" s="2">
        <v>2697168</v>
      </c>
      <c r="G27" s="2">
        <v>-5445.1530000000002</v>
      </c>
      <c r="H27" s="2">
        <v>0</v>
      </c>
      <c r="I27" s="2">
        <v>224.86199999999928</v>
      </c>
      <c r="J27" s="2">
        <v>2691948</v>
      </c>
      <c r="K27" s="2">
        <f t="shared" si="0"/>
        <v>-26657</v>
      </c>
      <c r="L27" s="3">
        <f t="shared" si="1"/>
        <v>-9.805396517699334E-3</v>
      </c>
    </row>
    <row r="28" spans="1:12" x14ac:dyDescent="0.2">
      <c r="A28" t="s">
        <v>78</v>
      </c>
      <c r="B28" t="s">
        <v>79</v>
      </c>
      <c r="C28" s="2">
        <v>11048640</v>
      </c>
      <c r="D28" s="2">
        <v>-56380.216</v>
      </c>
      <c r="E28" s="2">
        <v>-4210.7809999999999</v>
      </c>
      <c r="F28" s="2">
        <v>10988048</v>
      </c>
      <c r="G28" s="2">
        <v>-42370.858</v>
      </c>
      <c r="H28" s="2">
        <v>29606.405999999999</v>
      </c>
      <c r="I28" s="2">
        <v>-89210.551999999981</v>
      </c>
      <c r="J28" s="2">
        <v>10886075</v>
      </c>
      <c r="K28" s="2">
        <f t="shared" si="0"/>
        <v>-162565</v>
      </c>
      <c r="L28" s="3">
        <f t="shared" si="1"/>
        <v>-1.4713575607495583E-2</v>
      </c>
    </row>
    <row r="29" spans="1:12" x14ac:dyDescent="0.2">
      <c r="A29" t="s">
        <v>80</v>
      </c>
      <c r="B29" t="s">
        <v>81</v>
      </c>
      <c r="C29" s="2">
        <v>2193582</v>
      </c>
      <c r="D29" s="2">
        <v>-30139.787</v>
      </c>
      <c r="E29" s="2">
        <v>2006580.6910000001</v>
      </c>
      <c r="F29" s="2">
        <v>4170022</v>
      </c>
      <c r="G29" s="2">
        <v>-10400</v>
      </c>
      <c r="H29" s="2">
        <v>0</v>
      </c>
      <c r="I29" s="2">
        <v>503027.11699999997</v>
      </c>
      <c r="J29" s="2">
        <v>4662649</v>
      </c>
      <c r="K29" s="2">
        <f t="shared" si="0"/>
        <v>2469067</v>
      </c>
      <c r="L29" s="3">
        <f t="shared" si="1"/>
        <v>1.1255868255665846</v>
      </c>
    </row>
    <row r="30" spans="1:12" x14ac:dyDescent="0.2">
      <c r="A30" t="s">
        <v>82</v>
      </c>
      <c r="B30" t="s">
        <v>83</v>
      </c>
      <c r="C30" s="2">
        <v>1186673</v>
      </c>
      <c r="D30" s="2">
        <v>-88681.919999999998</v>
      </c>
      <c r="E30" s="2">
        <v>-3163.2919999999999</v>
      </c>
      <c r="F30" s="2">
        <v>1094827</v>
      </c>
      <c r="G30" s="2">
        <v>-53136.145000000004</v>
      </c>
      <c r="H30" s="2">
        <v>0</v>
      </c>
      <c r="I30" s="2">
        <v>16206.993000000002</v>
      </c>
      <c r="J30" s="2">
        <v>1057898</v>
      </c>
      <c r="K30" s="2">
        <f t="shared" si="0"/>
        <v>-128775</v>
      </c>
      <c r="L30" s="3">
        <f t="shared" si="1"/>
        <v>-0.10851767925957699</v>
      </c>
    </row>
    <row r="31" spans="1:12" x14ac:dyDescent="0.2">
      <c r="A31" t="s">
        <v>84</v>
      </c>
      <c r="B31" t="s">
        <v>85</v>
      </c>
      <c r="C31" s="2">
        <v>3520</v>
      </c>
      <c r="D31" s="2">
        <v>-176.858</v>
      </c>
      <c r="E31" s="2">
        <v>0</v>
      </c>
      <c r="F31" s="2">
        <v>3343</v>
      </c>
      <c r="G31" s="2">
        <v>-77</v>
      </c>
      <c r="H31" s="2">
        <v>0</v>
      </c>
      <c r="I31" s="2">
        <v>0</v>
      </c>
      <c r="J31" s="2">
        <v>3266</v>
      </c>
      <c r="K31" s="2">
        <f t="shared" si="0"/>
        <v>-254</v>
      </c>
      <c r="L31" s="3">
        <f t="shared" si="1"/>
        <v>-7.2159090909090909E-2</v>
      </c>
    </row>
    <row r="32" spans="1:12" x14ac:dyDescent="0.2">
      <c r="A32" t="s">
        <v>86</v>
      </c>
      <c r="B32" t="s">
        <v>87</v>
      </c>
      <c r="C32" s="2">
        <v>10885008</v>
      </c>
      <c r="D32" s="2">
        <v>0</v>
      </c>
      <c r="E32" s="2">
        <v>-110639</v>
      </c>
      <c r="F32" s="2">
        <v>10774369</v>
      </c>
      <c r="G32" s="2">
        <v>0</v>
      </c>
      <c r="H32" s="2">
        <v>0</v>
      </c>
      <c r="I32" s="2">
        <v>27030</v>
      </c>
      <c r="J32" s="2">
        <v>10801399</v>
      </c>
      <c r="K32" s="2">
        <f t="shared" si="0"/>
        <v>-83609</v>
      </c>
      <c r="L32" s="3">
        <f t="shared" si="1"/>
        <v>-7.6811151631675416E-3</v>
      </c>
    </row>
    <row r="33" spans="1:12" x14ac:dyDescent="0.2">
      <c r="A33" t="s">
        <v>88</v>
      </c>
      <c r="B33" t="s">
        <v>89</v>
      </c>
      <c r="C33" s="2">
        <v>18193244</v>
      </c>
      <c r="D33" s="2">
        <v>-83973.756999999998</v>
      </c>
      <c r="E33" s="2">
        <v>-2068980.7409999999</v>
      </c>
      <c r="F33" s="2">
        <v>16040288</v>
      </c>
      <c r="G33" s="2">
        <v>-13185.968999999999</v>
      </c>
      <c r="H33" s="2">
        <v>7918.9040000000005</v>
      </c>
      <c r="I33" s="2">
        <v>-594460.72399999993</v>
      </c>
      <c r="J33" s="2">
        <v>15440561</v>
      </c>
      <c r="K33" s="2">
        <f t="shared" si="0"/>
        <v>-2752683</v>
      </c>
      <c r="L33" s="3">
        <f t="shared" si="1"/>
        <v>-0.15130248349332312</v>
      </c>
    </row>
    <row r="34" spans="1:12" x14ac:dyDescent="0.2">
      <c r="A34" t="s">
        <v>90</v>
      </c>
      <c r="B34" t="s">
        <v>91</v>
      </c>
      <c r="C34" s="2">
        <v>9007440</v>
      </c>
      <c r="D34" s="2">
        <v>-83643.468999999997</v>
      </c>
      <c r="E34" s="2">
        <v>0</v>
      </c>
      <c r="F34" s="2">
        <v>8923797</v>
      </c>
      <c r="G34" s="2">
        <v>-62458.951999999997</v>
      </c>
      <c r="H34" s="2">
        <v>0</v>
      </c>
      <c r="I34" s="2">
        <v>0</v>
      </c>
      <c r="J34" s="2">
        <v>8861338</v>
      </c>
      <c r="K34" s="2">
        <f t="shared" ref="K34:K65" si="2">J34-C34</f>
        <v>-146102</v>
      </c>
      <c r="L34" s="3">
        <f t="shared" ref="L34:L65" si="3">IFERROR(K34/C34,"N/A")</f>
        <v>-1.622014690078424E-2</v>
      </c>
    </row>
    <row r="35" spans="1:12" x14ac:dyDescent="0.2">
      <c r="A35" t="s">
        <v>92</v>
      </c>
      <c r="B35" t="s">
        <v>93</v>
      </c>
      <c r="C35" s="2">
        <v>4935</v>
      </c>
      <c r="D35" s="2">
        <v>0</v>
      </c>
      <c r="E35" s="2">
        <v>0</v>
      </c>
      <c r="F35" s="2">
        <v>4935</v>
      </c>
      <c r="G35" s="2">
        <v>0</v>
      </c>
      <c r="H35" s="2">
        <v>0</v>
      </c>
      <c r="I35" s="2">
        <v>0</v>
      </c>
      <c r="J35" s="2">
        <v>4935</v>
      </c>
      <c r="K35" s="2">
        <f t="shared" si="2"/>
        <v>0</v>
      </c>
      <c r="L35" s="3">
        <f t="shared" si="3"/>
        <v>0</v>
      </c>
    </row>
    <row r="36" spans="1:12" x14ac:dyDescent="0.2">
      <c r="A36" t="s">
        <v>94</v>
      </c>
      <c r="B36" t="s">
        <v>95</v>
      </c>
      <c r="C36" s="2">
        <v>85000</v>
      </c>
      <c r="D36" s="2">
        <v>0</v>
      </c>
      <c r="E36" s="2">
        <v>0</v>
      </c>
      <c r="F36" s="2">
        <v>85000</v>
      </c>
      <c r="G36" s="2">
        <v>0</v>
      </c>
      <c r="H36" s="2">
        <v>0</v>
      </c>
      <c r="I36" s="2">
        <v>0</v>
      </c>
      <c r="J36" s="2">
        <v>85000</v>
      </c>
      <c r="K36" s="2">
        <f t="shared" si="2"/>
        <v>0</v>
      </c>
      <c r="L36" s="3">
        <f t="shared" si="3"/>
        <v>0</v>
      </c>
    </row>
    <row r="37" spans="1:12" x14ac:dyDescent="0.2">
      <c r="A37" t="s">
        <v>96</v>
      </c>
      <c r="B37" t="s">
        <v>97</v>
      </c>
      <c r="C37" s="2">
        <v>5435</v>
      </c>
      <c r="D37" s="2">
        <v>-272</v>
      </c>
      <c r="E37" s="2">
        <v>112.928</v>
      </c>
      <c r="F37" s="2">
        <v>5276</v>
      </c>
      <c r="G37" s="2">
        <v>-99</v>
      </c>
      <c r="H37" s="2">
        <v>0</v>
      </c>
      <c r="I37" s="2">
        <v>251.14400000000001</v>
      </c>
      <c r="J37" s="2">
        <v>5428</v>
      </c>
      <c r="K37" s="2">
        <f t="shared" si="2"/>
        <v>-7</v>
      </c>
      <c r="L37" s="3">
        <f t="shared" si="3"/>
        <v>-1.2879484820607176E-3</v>
      </c>
    </row>
    <row r="38" spans="1:12" x14ac:dyDescent="0.2">
      <c r="A38" t="s">
        <v>98</v>
      </c>
      <c r="B38" t="s">
        <v>99</v>
      </c>
      <c r="C38" s="2">
        <v>406508</v>
      </c>
      <c r="D38" s="2">
        <v>-1512.165</v>
      </c>
      <c r="E38" s="2">
        <v>1604.425</v>
      </c>
      <c r="F38" s="2">
        <v>406601</v>
      </c>
      <c r="G38" s="2">
        <v>-2236.5250000000001</v>
      </c>
      <c r="H38" s="2">
        <v>0</v>
      </c>
      <c r="I38" s="2">
        <v>0</v>
      </c>
      <c r="J38" s="2">
        <v>404364</v>
      </c>
      <c r="K38" s="2">
        <f t="shared" si="2"/>
        <v>-2144</v>
      </c>
      <c r="L38" s="3">
        <f t="shared" si="3"/>
        <v>-5.2741889458510043E-3</v>
      </c>
    </row>
    <row r="39" spans="1:12" x14ac:dyDescent="0.2">
      <c r="A39" t="s">
        <v>100</v>
      </c>
      <c r="B39" t="s">
        <v>101</v>
      </c>
      <c r="C39" s="2">
        <v>161220</v>
      </c>
      <c r="D39" s="2">
        <v>-8043.4970000000003</v>
      </c>
      <c r="E39" s="2">
        <v>391.92700000000002</v>
      </c>
      <c r="F39" s="2">
        <v>153569</v>
      </c>
      <c r="G39" s="2">
        <v>-7660.9189999999999</v>
      </c>
      <c r="H39" s="2">
        <v>0</v>
      </c>
      <c r="I39" s="2">
        <v>0</v>
      </c>
      <c r="J39" s="2">
        <v>145908</v>
      </c>
      <c r="K39" s="2">
        <f t="shared" si="2"/>
        <v>-15312</v>
      </c>
      <c r="L39" s="3">
        <f t="shared" si="3"/>
        <v>-9.4975809452921472E-2</v>
      </c>
    </row>
    <row r="40" spans="1:12" x14ac:dyDescent="0.2">
      <c r="A40" t="s">
        <v>102</v>
      </c>
      <c r="B40" t="s">
        <v>103</v>
      </c>
      <c r="C40" s="2">
        <v>118638</v>
      </c>
      <c r="D40" s="2">
        <v>-5678.5060000000003</v>
      </c>
      <c r="E40" s="2">
        <v>363.95400000000001</v>
      </c>
      <c r="F40" s="2">
        <v>113323</v>
      </c>
      <c r="G40" s="2">
        <v>0</v>
      </c>
      <c r="H40" s="2">
        <v>0</v>
      </c>
      <c r="I40" s="2">
        <v>0</v>
      </c>
      <c r="J40" s="2">
        <v>113323</v>
      </c>
      <c r="K40" s="2">
        <f t="shared" si="2"/>
        <v>-5315</v>
      </c>
      <c r="L40" s="3">
        <f t="shared" si="3"/>
        <v>-4.4800148350444206E-2</v>
      </c>
    </row>
    <row r="41" spans="1:12" x14ac:dyDescent="0.2">
      <c r="A41" t="s">
        <v>104</v>
      </c>
      <c r="B41" t="s">
        <v>105</v>
      </c>
      <c r="C41" s="2">
        <v>687387</v>
      </c>
      <c r="D41" s="2">
        <v>-34380.574000000001</v>
      </c>
      <c r="E41" s="2">
        <v>-5176.7929999999997</v>
      </c>
      <c r="F41" s="2">
        <v>647829</v>
      </c>
      <c r="G41" s="2">
        <v>-6000</v>
      </c>
      <c r="H41" s="2">
        <v>0</v>
      </c>
      <c r="I41" s="2">
        <v>0</v>
      </c>
      <c r="J41" s="2">
        <v>641829</v>
      </c>
      <c r="K41" s="2">
        <f t="shared" si="2"/>
        <v>-45558</v>
      </c>
      <c r="L41" s="3">
        <f t="shared" si="3"/>
        <v>-6.6277075359295418E-2</v>
      </c>
    </row>
    <row r="42" spans="1:12" x14ac:dyDescent="0.2">
      <c r="A42" t="s">
        <v>106</v>
      </c>
      <c r="B42" t="s">
        <v>107</v>
      </c>
      <c r="C42" s="2">
        <v>15725</v>
      </c>
      <c r="D42" s="2">
        <v>-1039.4939999999999</v>
      </c>
      <c r="E42" s="2">
        <v>546.476</v>
      </c>
      <c r="F42" s="2">
        <v>15232</v>
      </c>
      <c r="G42" s="2">
        <v>0</v>
      </c>
      <c r="H42" s="2">
        <v>0</v>
      </c>
      <c r="I42" s="2">
        <v>0</v>
      </c>
      <c r="J42" s="2">
        <v>15232</v>
      </c>
      <c r="K42" s="2">
        <f t="shared" si="2"/>
        <v>-493</v>
      </c>
      <c r="L42" s="3">
        <f t="shared" si="3"/>
        <v>-3.135135135135135E-2</v>
      </c>
    </row>
    <row r="43" spans="1:12" x14ac:dyDescent="0.2">
      <c r="A43" t="s">
        <v>108</v>
      </c>
      <c r="B43" t="s">
        <v>109</v>
      </c>
      <c r="C43" s="2">
        <v>6678</v>
      </c>
      <c r="D43" s="2">
        <v>-0.48</v>
      </c>
      <c r="E43" s="2">
        <v>24.599</v>
      </c>
      <c r="F43" s="2">
        <v>6703</v>
      </c>
      <c r="G43" s="2">
        <v>0</v>
      </c>
      <c r="H43" s="2">
        <v>0</v>
      </c>
      <c r="I43" s="2">
        <v>5.8689999999999998</v>
      </c>
      <c r="J43" s="2">
        <v>6708</v>
      </c>
      <c r="K43" s="2">
        <f t="shared" si="2"/>
        <v>30</v>
      </c>
      <c r="L43" s="3">
        <f t="shared" si="3"/>
        <v>4.4923629829290209E-3</v>
      </c>
    </row>
    <row r="44" spans="1:12" x14ac:dyDescent="0.2">
      <c r="A44" t="s">
        <v>110</v>
      </c>
      <c r="B44" t="s">
        <v>111</v>
      </c>
      <c r="C44" s="2">
        <v>1319</v>
      </c>
      <c r="D44" s="2">
        <v>-66</v>
      </c>
      <c r="E44" s="2">
        <v>0</v>
      </c>
      <c r="F44" s="2">
        <v>1253</v>
      </c>
      <c r="G44" s="2">
        <v>0</v>
      </c>
      <c r="H44" s="2">
        <v>0</v>
      </c>
      <c r="I44" s="2">
        <v>0</v>
      </c>
      <c r="J44" s="2">
        <v>1253</v>
      </c>
      <c r="K44" s="2">
        <f t="shared" si="2"/>
        <v>-66</v>
      </c>
      <c r="L44" s="3">
        <f t="shared" si="3"/>
        <v>-5.0037907505686124E-2</v>
      </c>
    </row>
    <row r="45" spans="1:12" x14ac:dyDescent="0.2">
      <c r="A45" t="s">
        <v>112</v>
      </c>
      <c r="B45" t="s">
        <v>113</v>
      </c>
      <c r="C45" s="2">
        <v>1088</v>
      </c>
      <c r="D45" s="2">
        <v>-54</v>
      </c>
      <c r="E45" s="2">
        <v>21.178000000000001</v>
      </c>
      <c r="F45" s="2">
        <v>1055</v>
      </c>
      <c r="G45" s="2">
        <v>-53</v>
      </c>
      <c r="H45" s="2">
        <v>0</v>
      </c>
      <c r="I45" s="2">
        <v>0</v>
      </c>
      <c r="J45" s="2">
        <v>1002</v>
      </c>
      <c r="K45" s="2">
        <f t="shared" si="2"/>
        <v>-86</v>
      </c>
      <c r="L45" s="3">
        <f t="shared" si="3"/>
        <v>-7.904411764705882E-2</v>
      </c>
    </row>
    <row r="46" spans="1:12" x14ac:dyDescent="0.2">
      <c r="A46" t="s">
        <v>114</v>
      </c>
      <c r="B46" t="s">
        <v>115</v>
      </c>
      <c r="C46" s="2">
        <v>7510</v>
      </c>
      <c r="D46" s="2">
        <v>-91</v>
      </c>
      <c r="E46" s="2">
        <v>36.527000000000001</v>
      </c>
      <c r="F46" s="2">
        <v>7456</v>
      </c>
      <c r="G46" s="2">
        <v>-30</v>
      </c>
      <c r="H46" s="2">
        <v>0</v>
      </c>
      <c r="I46" s="2">
        <v>0</v>
      </c>
      <c r="J46" s="2">
        <v>7426</v>
      </c>
      <c r="K46" s="2">
        <f t="shared" si="2"/>
        <v>-84</v>
      </c>
      <c r="L46" s="3">
        <f t="shared" si="3"/>
        <v>-1.118508655126498E-2</v>
      </c>
    </row>
    <row r="47" spans="1:12" x14ac:dyDescent="0.2">
      <c r="A47" t="s">
        <v>116</v>
      </c>
      <c r="B47" t="s">
        <v>117</v>
      </c>
      <c r="C47" s="2">
        <v>0</v>
      </c>
      <c r="D47" s="2">
        <v>0</v>
      </c>
      <c r="E47" s="2">
        <v>0</v>
      </c>
      <c r="F47" s="2">
        <v>0</v>
      </c>
      <c r="G47" s="2">
        <v>0</v>
      </c>
      <c r="H47" s="2">
        <v>0</v>
      </c>
      <c r="I47" s="2">
        <v>0</v>
      </c>
      <c r="J47" s="2">
        <v>0</v>
      </c>
      <c r="K47" s="2">
        <f t="shared" si="2"/>
        <v>0</v>
      </c>
      <c r="L47" s="3" t="str">
        <f t="shared" si="3"/>
        <v>N/A</v>
      </c>
    </row>
    <row r="48" spans="1:12" x14ac:dyDescent="0.2">
      <c r="A48" t="s">
        <v>118</v>
      </c>
      <c r="B48" t="s">
        <v>119</v>
      </c>
      <c r="C48" s="2">
        <v>53824</v>
      </c>
      <c r="D48" s="2">
        <v>-1550</v>
      </c>
      <c r="E48" s="2">
        <v>2007.472</v>
      </c>
      <c r="F48" s="2">
        <v>54281</v>
      </c>
      <c r="G48" s="2">
        <v>-2704</v>
      </c>
      <c r="H48" s="2">
        <v>0</v>
      </c>
      <c r="I48" s="2">
        <v>5388.3360000000002</v>
      </c>
      <c r="J48" s="2">
        <v>56966</v>
      </c>
      <c r="K48" s="2">
        <f t="shared" si="2"/>
        <v>3142</v>
      </c>
      <c r="L48" s="3">
        <f t="shared" si="3"/>
        <v>5.8375445897740783E-2</v>
      </c>
    </row>
    <row r="49" spans="1:12" x14ac:dyDescent="0.2">
      <c r="A49" t="s">
        <v>120</v>
      </c>
      <c r="B49" t="s">
        <v>121</v>
      </c>
      <c r="C49" s="2">
        <v>4926</v>
      </c>
      <c r="D49" s="2">
        <v>-246</v>
      </c>
      <c r="E49" s="2">
        <v>200</v>
      </c>
      <c r="F49" s="2">
        <v>4880</v>
      </c>
      <c r="G49" s="2">
        <v>0</v>
      </c>
      <c r="H49" s="2">
        <v>0</v>
      </c>
      <c r="I49" s="2">
        <v>215</v>
      </c>
      <c r="J49" s="2">
        <v>5095</v>
      </c>
      <c r="K49" s="2">
        <f t="shared" si="2"/>
        <v>169</v>
      </c>
      <c r="L49" s="3">
        <f t="shared" si="3"/>
        <v>3.4307754770604951E-2</v>
      </c>
    </row>
    <row r="50" spans="1:12" x14ac:dyDescent="0.2">
      <c r="A50" t="s">
        <v>122</v>
      </c>
      <c r="B50" t="s">
        <v>123</v>
      </c>
      <c r="C50" s="2">
        <v>1695</v>
      </c>
      <c r="D50" s="2">
        <v>-85</v>
      </c>
      <c r="E50" s="2">
        <v>0</v>
      </c>
      <c r="F50" s="2">
        <v>1610</v>
      </c>
      <c r="G50" s="2">
        <v>0</v>
      </c>
      <c r="H50" s="2">
        <v>0</v>
      </c>
      <c r="I50" s="2">
        <v>0</v>
      </c>
      <c r="J50" s="2">
        <v>1610</v>
      </c>
      <c r="K50" s="2">
        <f t="shared" si="2"/>
        <v>-85</v>
      </c>
      <c r="L50" s="3">
        <f t="shared" si="3"/>
        <v>-5.0147492625368731E-2</v>
      </c>
    </row>
    <row r="51" spans="1:12" x14ac:dyDescent="0.2">
      <c r="A51" t="s">
        <v>124</v>
      </c>
      <c r="B51" t="s">
        <v>125</v>
      </c>
      <c r="C51" s="2">
        <v>14334</v>
      </c>
      <c r="D51" s="2">
        <v>-717.39499999999998</v>
      </c>
      <c r="E51" s="2">
        <v>203.952</v>
      </c>
      <c r="F51" s="2">
        <v>13821</v>
      </c>
      <c r="G51" s="2">
        <v>0</v>
      </c>
      <c r="H51" s="2">
        <v>0</v>
      </c>
      <c r="I51" s="2">
        <v>0</v>
      </c>
      <c r="J51" s="2">
        <v>13821</v>
      </c>
      <c r="K51" s="2">
        <f t="shared" si="2"/>
        <v>-513</v>
      </c>
      <c r="L51" s="3">
        <f t="shared" si="3"/>
        <v>-3.5789033068229385E-2</v>
      </c>
    </row>
    <row r="52" spans="1:12" x14ac:dyDescent="0.2">
      <c r="A52" t="s">
        <v>126</v>
      </c>
      <c r="B52" t="s">
        <v>127</v>
      </c>
      <c r="C52" s="2">
        <v>1124185</v>
      </c>
      <c r="D52" s="2">
        <v>-43444.582000000002</v>
      </c>
      <c r="E52" s="2">
        <v>34664.650999999998</v>
      </c>
      <c r="F52" s="2">
        <v>1115405</v>
      </c>
      <c r="G52" s="2">
        <v>-1442.06</v>
      </c>
      <c r="H52" s="2">
        <v>0</v>
      </c>
      <c r="I52" s="2">
        <v>-187.691</v>
      </c>
      <c r="J52" s="2">
        <v>1113775</v>
      </c>
      <c r="K52" s="2">
        <f t="shared" si="2"/>
        <v>-10410</v>
      </c>
      <c r="L52" s="3">
        <f t="shared" si="3"/>
        <v>-9.2600417191120686E-3</v>
      </c>
    </row>
    <row r="53" spans="1:12" x14ac:dyDescent="0.2">
      <c r="A53" t="s">
        <v>128</v>
      </c>
      <c r="B53" t="s">
        <v>129</v>
      </c>
      <c r="C53" s="2">
        <v>2513</v>
      </c>
      <c r="D53" s="2">
        <v>-124</v>
      </c>
      <c r="E53" s="2">
        <v>79.745999999999995</v>
      </c>
      <c r="F53" s="2">
        <v>2469</v>
      </c>
      <c r="G53" s="2">
        <v>-10</v>
      </c>
      <c r="H53" s="2">
        <v>0</v>
      </c>
      <c r="I53" s="2">
        <v>0</v>
      </c>
      <c r="J53" s="2">
        <v>2459</v>
      </c>
      <c r="K53" s="2">
        <f t="shared" si="2"/>
        <v>-54</v>
      </c>
      <c r="L53" s="3">
        <f t="shared" si="3"/>
        <v>-2.1488261042578592E-2</v>
      </c>
    </row>
    <row r="54" spans="1:12" x14ac:dyDescent="0.2">
      <c r="A54" t="s">
        <v>130</v>
      </c>
      <c r="B54" t="s">
        <v>131</v>
      </c>
      <c r="C54" s="2">
        <v>2430</v>
      </c>
      <c r="D54" s="2">
        <v>0</v>
      </c>
      <c r="E54" s="2">
        <v>0</v>
      </c>
      <c r="F54" s="2">
        <v>2429</v>
      </c>
      <c r="G54" s="2">
        <v>-20</v>
      </c>
      <c r="H54" s="2">
        <v>0</v>
      </c>
      <c r="I54" s="2">
        <v>0</v>
      </c>
      <c r="J54" s="2">
        <v>2409</v>
      </c>
      <c r="K54" s="2">
        <f t="shared" si="2"/>
        <v>-21</v>
      </c>
      <c r="L54" s="3">
        <f t="shared" si="3"/>
        <v>-8.6419753086419745E-3</v>
      </c>
    </row>
    <row r="55" spans="1:12" x14ac:dyDescent="0.2">
      <c r="A55" t="s">
        <v>132</v>
      </c>
      <c r="B55" t="s">
        <v>133</v>
      </c>
      <c r="C55" s="2">
        <v>20592</v>
      </c>
      <c r="D55" s="2">
        <v>0</v>
      </c>
      <c r="E55" s="2">
        <v>0</v>
      </c>
      <c r="F55" s="2">
        <v>20593</v>
      </c>
      <c r="G55" s="2">
        <v>0</v>
      </c>
      <c r="H55" s="2">
        <v>0</v>
      </c>
      <c r="I55" s="2">
        <v>0</v>
      </c>
      <c r="J55" s="2">
        <v>20593</v>
      </c>
      <c r="K55" s="2">
        <f t="shared" si="2"/>
        <v>1</v>
      </c>
      <c r="L55" s="3">
        <f t="shared" si="3"/>
        <v>4.8562548562548563E-5</v>
      </c>
    </row>
    <row r="56" spans="1:12" x14ac:dyDescent="0.2">
      <c r="A56" t="s">
        <v>134</v>
      </c>
      <c r="B56" t="s">
        <v>135</v>
      </c>
      <c r="C56" s="2">
        <v>114170</v>
      </c>
      <c r="D56" s="2">
        <v>-4671.3249999999998</v>
      </c>
      <c r="E56" s="2">
        <v>441.041</v>
      </c>
      <c r="F56" s="2">
        <v>109940</v>
      </c>
      <c r="G56" s="2">
        <v>-4449.0050000000001</v>
      </c>
      <c r="H56" s="2">
        <v>0</v>
      </c>
      <c r="I56" s="2">
        <v>-53</v>
      </c>
      <c r="J56" s="2">
        <v>105438</v>
      </c>
      <c r="K56" s="2">
        <f t="shared" si="2"/>
        <v>-8732</v>
      </c>
      <c r="L56" s="3">
        <f t="shared" si="3"/>
        <v>-7.6482438468949809E-2</v>
      </c>
    </row>
    <row r="57" spans="1:12" x14ac:dyDescent="0.2">
      <c r="A57" t="s">
        <v>136</v>
      </c>
      <c r="B57" t="s">
        <v>137</v>
      </c>
      <c r="C57" s="2">
        <v>152474</v>
      </c>
      <c r="D57" s="2">
        <v>-5845.8879999999999</v>
      </c>
      <c r="E57" s="2">
        <v>1393.7190000000001</v>
      </c>
      <c r="F57" s="2">
        <v>148022</v>
      </c>
      <c r="G57" s="2">
        <v>-4937.8530000000001</v>
      </c>
      <c r="H57" s="2">
        <v>0</v>
      </c>
      <c r="I57" s="2">
        <v>490.56400000000002</v>
      </c>
      <c r="J57" s="2">
        <v>143575</v>
      </c>
      <c r="K57" s="2">
        <f t="shared" si="2"/>
        <v>-8899</v>
      </c>
      <c r="L57" s="3">
        <f t="shared" si="3"/>
        <v>-5.8364048952608313E-2</v>
      </c>
    </row>
    <row r="58" spans="1:12" x14ac:dyDescent="0.2">
      <c r="A58" t="s">
        <v>138</v>
      </c>
      <c r="B58" t="s">
        <v>139</v>
      </c>
      <c r="C58" s="2">
        <v>1238211</v>
      </c>
      <c r="D58" s="2">
        <v>-20735.616000000002</v>
      </c>
      <c r="E58" s="2">
        <v>10085.487999999999</v>
      </c>
      <c r="F58" s="2">
        <v>1227562</v>
      </c>
      <c r="G58" s="2">
        <v>-11750.026</v>
      </c>
      <c r="H58" s="2">
        <v>0</v>
      </c>
      <c r="I58" s="2">
        <v>27545.563999999991</v>
      </c>
      <c r="J58" s="2">
        <v>1243358</v>
      </c>
      <c r="K58" s="2">
        <f t="shared" si="2"/>
        <v>5147</v>
      </c>
      <c r="L58" s="3">
        <f t="shared" si="3"/>
        <v>4.1568036465513556E-3</v>
      </c>
    </row>
    <row r="59" spans="1:12" x14ac:dyDescent="0.2">
      <c r="A59" t="s">
        <v>140</v>
      </c>
      <c r="B59" t="s">
        <v>141</v>
      </c>
      <c r="C59" s="2">
        <v>187981</v>
      </c>
      <c r="D59" s="2">
        <v>-9399</v>
      </c>
      <c r="E59" s="2">
        <v>8259.3179999999993</v>
      </c>
      <c r="F59" s="2">
        <v>186841</v>
      </c>
      <c r="G59" s="2">
        <v>-9342</v>
      </c>
      <c r="H59" s="2">
        <v>0</v>
      </c>
      <c r="I59" s="2">
        <v>-210.50000000000091</v>
      </c>
      <c r="J59" s="2">
        <v>177289</v>
      </c>
      <c r="K59" s="2">
        <f t="shared" si="2"/>
        <v>-10692</v>
      </c>
      <c r="L59" s="3">
        <f t="shared" si="3"/>
        <v>-5.6878088743011264E-2</v>
      </c>
    </row>
    <row r="60" spans="1:12" x14ac:dyDescent="0.2">
      <c r="A60" t="s">
        <v>142</v>
      </c>
      <c r="B60" t="s">
        <v>143</v>
      </c>
      <c r="C60" s="2">
        <v>2059925</v>
      </c>
      <c r="D60" s="2">
        <v>-39239.525000000001</v>
      </c>
      <c r="E60" s="2">
        <v>62379.785000000003</v>
      </c>
      <c r="F60" s="2">
        <v>2083066</v>
      </c>
      <c r="G60" s="2">
        <v>-39751.25499999999</v>
      </c>
      <c r="H60" s="2">
        <v>0</v>
      </c>
      <c r="I60" s="2">
        <v>-1054.4819999999995</v>
      </c>
      <c r="J60" s="2">
        <v>2042261</v>
      </c>
      <c r="K60" s="2">
        <f t="shared" si="2"/>
        <v>-17664</v>
      </c>
      <c r="L60" s="3">
        <f t="shared" si="3"/>
        <v>-8.5750694806849756E-3</v>
      </c>
    </row>
    <row r="61" spans="1:12" x14ac:dyDescent="0.2">
      <c r="A61" t="s">
        <v>144</v>
      </c>
      <c r="B61" t="s">
        <v>145</v>
      </c>
      <c r="C61" s="2">
        <v>1053832</v>
      </c>
      <c r="D61" s="2">
        <v>-28043</v>
      </c>
      <c r="E61" s="2">
        <v>175754.592</v>
      </c>
      <c r="F61" s="2">
        <v>1201543</v>
      </c>
      <c r="G61" s="2">
        <v>-35113.521999999997</v>
      </c>
      <c r="H61" s="2">
        <v>0</v>
      </c>
      <c r="I61" s="2">
        <v>160942.818</v>
      </c>
      <c r="J61" s="2">
        <v>1327373</v>
      </c>
      <c r="K61" s="2">
        <f t="shared" si="2"/>
        <v>273541</v>
      </c>
      <c r="L61" s="3">
        <f t="shared" si="3"/>
        <v>0.25956793872268064</v>
      </c>
    </row>
    <row r="62" spans="1:12" x14ac:dyDescent="0.2">
      <c r="A62" t="s">
        <v>146</v>
      </c>
      <c r="B62" t="s">
        <v>147</v>
      </c>
      <c r="C62" s="2">
        <v>65694</v>
      </c>
      <c r="D62" s="2">
        <v>-3285.54</v>
      </c>
      <c r="E62" s="2">
        <v>2040.8150000000001</v>
      </c>
      <c r="F62" s="2">
        <v>64449</v>
      </c>
      <c r="G62" s="2">
        <v>-3602.7489999999998</v>
      </c>
      <c r="H62" s="2">
        <v>0</v>
      </c>
      <c r="I62" s="2">
        <v>0</v>
      </c>
      <c r="J62" s="2">
        <v>60846</v>
      </c>
      <c r="K62" s="2">
        <f t="shared" si="2"/>
        <v>-4848</v>
      </c>
      <c r="L62" s="3">
        <f t="shared" si="3"/>
        <v>-7.37966937619874E-2</v>
      </c>
    </row>
    <row r="63" spans="1:12" x14ac:dyDescent="0.2">
      <c r="A63" t="s">
        <v>148</v>
      </c>
      <c r="B63" t="s">
        <v>149</v>
      </c>
      <c r="C63" s="2">
        <v>1578031</v>
      </c>
      <c r="D63" s="2">
        <v>-6048.768</v>
      </c>
      <c r="E63" s="2">
        <v>9900.4050000000007</v>
      </c>
      <c r="F63" s="2">
        <v>1581883</v>
      </c>
      <c r="G63" s="2">
        <v>0</v>
      </c>
      <c r="H63" s="2">
        <v>0</v>
      </c>
      <c r="I63" s="2">
        <v>24474.371000000003</v>
      </c>
      <c r="J63" s="2">
        <v>1606357</v>
      </c>
      <c r="K63" s="2">
        <f t="shared" si="2"/>
        <v>28326</v>
      </c>
      <c r="L63" s="3">
        <f t="shared" si="3"/>
        <v>1.7950217708017142E-2</v>
      </c>
    </row>
    <row r="64" spans="1:12" x14ac:dyDescent="0.2">
      <c r="A64" t="s">
        <v>150</v>
      </c>
      <c r="B64" t="s">
        <v>151</v>
      </c>
      <c r="C64" s="2">
        <v>1854735</v>
      </c>
      <c r="D64" s="2">
        <v>-60483.982000000004</v>
      </c>
      <c r="E64" s="2">
        <v>667.21</v>
      </c>
      <c r="F64" s="2">
        <v>1794919</v>
      </c>
      <c r="G64" s="2">
        <v>0</v>
      </c>
      <c r="H64" s="2">
        <v>9718.2559999999994</v>
      </c>
      <c r="I64" s="2">
        <v>104823.864</v>
      </c>
      <c r="J64" s="2">
        <v>1909462</v>
      </c>
      <c r="K64" s="2">
        <f t="shared" si="2"/>
        <v>54727</v>
      </c>
      <c r="L64" s="3">
        <f t="shared" si="3"/>
        <v>2.9506641110455131E-2</v>
      </c>
    </row>
    <row r="65" spans="1:12" x14ac:dyDescent="0.2">
      <c r="A65" t="s">
        <v>152</v>
      </c>
      <c r="B65" t="s">
        <v>153</v>
      </c>
      <c r="C65" s="2">
        <v>8583</v>
      </c>
      <c r="D65" s="2">
        <v>-429</v>
      </c>
      <c r="E65" s="2">
        <v>0</v>
      </c>
      <c r="F65" s="2">
        <v>8154</v>
      </c>
      <c r="G65" s="2">
        <v>0</v>
      </c>
      <c r="H65" s="2">
        <v>0</v>
      </c>
      <c r="I65" s="2">
        <v>0</v>
      </c>
      <c r="J65" s="2">
        <v>8154</v>
      </c>
      <c r="K65" s="2">
        <f t="shared" si="2"/>
        <v>-429</v>
      </c>
      <c r="L65" s="3">
        <f t="shared" si="3"/>
        <v>-4.9982523593149246E-2</v>
      </c>
    </row>
    <row r="66" spans="1:12" x14ac:dyDescent="0.2">
      <c r="A66" t="s">
        <v>154</v>
      </c>
      <c r="B66" t="s">
        <v>155</v>
      </c>
      <c r="C66" s="2">
        <v>335556</v>
      </c>
      <c r="D66" s="2">
        <v>4516.5010000000002</v>
      </c>
      <c r="E66" s="2">
        <v>4019.9630000000002</v>
      </c>
      <c r="F66" s="2">
        <v>344092</v>
      </c>
      <c r="G66" s="2">
        <v>0</v>
      </c>
      <c r="H66" s="2">
        <v>0</v>
      </c>
      <c r="I66" s="2">
        <v>3.0340000000001055</v>
      </c>
      <c r="J66" s="2">
        <v>344095</v>
      </c>
      <c r="K66" s="2">
        <f t="shared" ref="K66:K89" si="4">J66-C66</f>
        <v>8539</v>
      </c>
      <c r="L66" s="3">
        <f t="shared" ref="L66:L89" si="5">IFERROR(K66/C66,"N/A")</f>
        <v>2.5447317288321471E-2</v>
      </c>
    </row>
    <row r="67" spans="1:12" x14ac:dyDescent="0.2">
      <c r="A67" t="s">
        <v>156</v>
      </c>
      <c r="B67" t="s">
        <v>157</v>
      </c>
      <c r="C67" s="2">
        <v>1390208</v>
      </c>
      <c r="D67" s="2">
        <v>-4924.1409999999996</v>
      </c>
      <c r="E67" s="2">
        <v>31567.791000000001</v>
      </c>
      <c r="F67" s="2">
        <v>1416851</v>
      </c>
      <c r="G67" s="2">
        <v>-26090.206000000002</v>
      </c>
      <c r="H67" s="2">
        <v>0</v>
      </c>
      <c r="I67" s="2">
        <v>525.82899999999972</v>
      </c>
      <c r="J67" s="2">
        <v>1391288</v>
      </c>
      <c r="K67" s="2">
        <f t="shared" si="4"/>
        <v>1080</v>
      </c>
      <c r="L67" s="3">
        <f t="shared" si="5"/>
        <v>7.7686216738790163E-4</v>
      </c>
    </row>
    <row r="68" spans="1:12" x14ac:dyDescent="0.2">
      <c r="A68" t="s">
        <v>158</v>
      </c>
      <c r="B68" t="s">
        <v>159</v>
      </c>
      <c r="C68" s="2">
        <v>629151</v>
      </c>
      <c r="D68" s="2">
        <v>-25247.510999999999</v>
      </c>
      <c r="E68" s="2">
        <v>-31465.359</v>
      </c>
      <c r="F68" s="2">
        <v>572438</v>
      </c>
      <c r="G68" s="2">
        <v>-20290.812000000002</v>
      </c>
      <c r="H68" s="2">
        <v>0</v>
      </c>
      <c r="I68" s="2">
        <v>39260.815000000002</v>
      </c>
      <c r="J68" s="2">
        <v>591407</v>
      </c>
      <c r="K68" s="2">
        <f t="shared" si="4"/>
        <v>-37744</v>
      </c>
      <c r="L68" s="3">
        <f t="shared" si="5"/>
        <v>-5.9991957415628364E-2</v>
      </c>
    </row>
    <row r="69" spans="1:12" x14ac:dyDescent="0.2">
      <c r="A69" t="s">
        <v>160</v>
      </c>
      <c r="B69" t="s">
        <v>161</v>
      </c>
      <c r="C69" s="2">
        <v>156299</v>
      </c>
      <c r="D69" s="2">
        <v>-1069.2729999999999</v>
      </c>
      <c r="E69" s="2">
        <v>31.667000000000002</v>
      </c>
      <c r="F69" s="2">
        <v>155262</v>
      </c>
      <c r="G69" s="2">
        <v>-1980.828</v>
      </c>
      <c r="H69" s="2">
        <v>0</v>
      </c>
      <c r="I69" s="2">
        <v>867.94200000000012</v>
      </c>
      <c r="J69" s="2">
        <v>154148</v>
      </c>
      <c r="K69" s="2">
        <f t="shared" si="4"/>
        <v>-2151</v>
      </c>
      <c r="L69" s="3">
        <f t="shared" si="5"/>
        <v>-1.3762084210391622E-2</v>
      </c>
    </row>
    <row r="70" spans="1:12" x14ac:dyDescent="0.2">
      <c r="A70" t="s">
        <v>162</v>
      </c>
      <c r="B70" t="s">
        <v>163</v>
      </c>
      <c r="C70" s="2">
        <v>1603753</v>
      </c>
      <c r="D70" s="2">
        <v>-12269.371999999999</v>
      </c>
      <c r="E70" s="2">
        <v>4142.4930000000004</v>
      </c>
      <c r="F70" s="2">
        <v>1595626</v>
      </c>
      <c r="G70" s="2">
        <v>-3473.2629999999999</v>
      </c>
      <c r="H70" s="2">
        <v>0</v>
      </c>
      <c r="I70" s="2">
        <v>5484.6650000000018</v>
      </c>
      <c r="J70" s="2">
        <v>1597637</v>
      </c>
      <c r="K70" s="2">
        <f t="shared" si="4"/>
        <v>-6116</v>
      </c>
      <c r="L70" s="3">
        <f t="shared" si="5"/>
        <v>-3.8135548304508238E-3</v>
      </c>
    </row>
    <row r="71" spans="1:12" x14ac:dyDescent="0.2">
      <c r="A71" t="s">
        <v>164</v>
      </c>
      <c r="B71" t="s">
        <v>165</v>
      </c>
      <c r="C71" s="2">
        <v>694777</v>
      </c>
      <c r="D71" s="2">
        <v>-28039.75</v>
      </c>
      <c r="E71" s="2">
        <v>1783.1389999999999</v>
      </c>
      <c r="F71" s="2">
        <v>668521</v>
      </c>
      <c r="G71" s="2">
        <v>-19851.569000000003</v>
      </c>
      <c r="H71" s="2">
        <v>0</v>
      </c>
      <c r="I71" s="2">
        <v>1643.87</v>
      </c>
      <c r="J71" s="2">
        <v>650313</v>
      </c>
      <c r="K71" s="2">
        <f t="shared" si="4"/>
        <v>-44464</v>
      </c>
      <c r="L71" s="3">
        <f t="shared" si="5"/>
        <v>-6.3997512871036319E-2</v>
      </c>
    </row>
    <row r="72" spans="1:12" x14ac:dyDescent="0.2">
      <c r="A72" t="s">
        <v>166</v>
      </c>
      <c r="B72" t="s">
        <v>167</v>
      </c>
      <c r="C72" s="2">
        <v>16101</v>
      </c>
      <c r="D72" s="2">
        <v>-802.33600000000001</v>
      </c>
      <c r="E72" s="2">
        <v>122.994</v>
      </c>
      <c r="F72" s="2">
        <v>15421</v>
      </c>
      <c r="G72" s="2">
        <v>-768</v>
      </c>
      <c r="H72" s="2">
        <v>0</v>
      </c>
      <c r="I72" s="2">
        <v>0</v>
      </c>
      <c r="J72" s="2">
        <v>14653</v>
      </c>
      <c r="K72" s="2">
        <f t="shared" si="4"/>
        <v>-1448</v>
      </c>
      <c r="L72" s="3">
        <f t="shared" si="5"/>
        <v>-8.9932302341469469E-2</v>
      </c>
    </row>
    <row r="73" spans="1:12" x14ac:dyDescent="0.2">
      <c r="A73" t="s">
        <v>168</v>
      </c>
      <c r="B73" t="s">
        <v>169</v>
      </c>
      <c r="C73" s="2">
        <v>68570</v>
      </c>
      <c r="D73" s="2">
        <v>-2399.922</v>
      </c>
      <c r="E73" s="2">
        <v>1058.4639999999999</v>
      </c>
      <c r="F73" s="2">
        <v>67228</v>
      </c>
      <c r="G73" s="2">
        <v>-2300</v>
      </c>
      <c r="H73" s="2">
        <v>0</v>
      </c>
      <c r="I73" s="2">
        <v>0</v>
      </c>
      <c r="J73" s="2">
        <v>64928</v>
      </c>
      <c r="K73" s="2">
        <f t="shared" si="4"/>
        <v>-3642</v>
      </c>
      <c r="L73" s="3">
        <f t="shared" si="5"/>
        <v>-5.311360653346945E-2</v>
      </c>
    </row>
    <row r="74" spans="1:12" x14ac:dyDescent="0.2">
      <c r="A74" t="s">
        <v>170</v>
      </c>
      <c r="B74" t="s">
        <v>171</v>
      </c>
      <c r="C74" s="2">
        <v>159337</v>
      </c>
      <c r="D74" s="2">
        <v>0</v>
      </c>
      <c r="E74" s="2">
        <v>3128.5830000000001</v>
      </c>
      <c r="F74" s="2">
        <v>162465</v>
      </c>
      <c r="G74" s="2">
        <v>0</v>
      </c>
      <c r="H74" s="2">
        <v>0</v>
      </c>
      <c r="I74" s="2">
        <v>1041.7249999999999</v>
      </c>
      <c r="J74" s="2">
        <v>163507</v>
      </c>
      <c r="K74" s="2">
        <f t="shared" si="4"/>
        <v>4170</v>
      </c>
      <c r="L74" s="3">
        <f t="shared" si="5"/>
        <v>2.6170945856894508E-2</v>
      </c>
    </row>
    <row r="75" spans="1:12" x14ac:dyDescent="0.2">
      <c r="A75" t="s">
        <v>172</v>
      </c>
      <c r="B75" t="s">
        <v>173</v>
      </c>
      <c r="C75" s="2">
        <v>108115</v>
      </c>
      <c r="D75" s="2">
        <v>0</v>
      </c>
      <c r="E75" s="2">
        <v>8391.5360000000001</v>
      </c>
      <c r="F75" s="2">
        <v>116506</v>
      </c>
      <c r="G75" s="2">
        <v>0</v>
      </c>
      <c r="H75" s="2">
        <v>0</v>
      </c>
      <c r="I75" s="2">
        <v>271.83500000000004</v>
      </c>
      <c r="J75" s="2">
        <v>116778</v>
      </c>
      <c r="K75" s="2">
        <f t="shared" si="4"/>
        <v>8663</v>
      </c>
      <c r="L75" s="3">
        <f t="shared" si="5"/>
        <v>8.012764186283125E-2</v>
      </c>
    </row>
    <row r="76" spans="1:12" x14ac:dyDescent="0.2">
      <c r="A76" t="s">
        <v>174</v>
      </c>
      <c r="B76" t="s">
        <v>175</v>
      </c>
      <c r="C76" s="2">
        <v>136570</v>
      </c>
      <c r="D76" s="2">
        <v>0</v>
      </c>
      <c r="E76" s="2">
        <v>1869.866</v>
      </c>
      <c r="F76" s="2">
        <v>138439</v>
      </c>
      <c r="G76" s="2">
        <v>0</v>
      </c>
      <c r="H76" s="2">
        <v>0</v>
      </c>
      <c r="I76" s="2">
        <v>930.88300000000004</v>
      </c>
      <c r="J76" s="2">
        <v>139370</v>
      </c>
      <c r="K76" s="2">
        <f t="shared" si="4"/>
        <v>2800</v>
      </c>
      <c r="L76" s="3">
        <f t="shared" si="5"/>
        <v>2.0502306509482315E-2</v>
      </c>
    </row>
    <row r="77" spans="1:12" x14ac:dyDescent="0.2">
      <c r="A77" t="s">
        <v>176</v>
      </c>
      <c r="B77" t="s">
        <v>177</v>
      </c>
      <c r="C77" s="2">
        <v>91531</v>
      </c>
      <c r="D77" s="2">
        <v>0</v>
      </c>
      <c r="E77" s="2">
        <v>4798.2569999999996</v>
      </c>
      <c r="F77" s="2">
        <v>96330</v>
      </c>
      <c r="G77" s="2">
        <v>0</v>
      </c>
      <c r="H77" s="2">
        <v>0</v>
      </c>
      <c r="I77" s="2">
        <v>662.66300000000001</v>
      </c>
      <c r="J77" s="2">
        <v>96992</v>
      </c>
      <c r="K77" s="2">
        <f t="shared" si="4"/>
        <v>5461</v>
      </c>
      <c r="L77" s="3">
        <f t="shared" si="5"/>
        <v>5.9662846467317086E-2</v>
      </c>
    </row>
    <row r="78" spans="1:12" x14ac:dyDescent="0.2">
      <c r="A78" t="s">
        <v>178</v>
      </c>
      <c r="B78" t="s">
        <v>179</v>
      </c>
      <c r="C78" s="2">
        <v>23945</v>
      </c>
      <c r="D78" s="2">
        <v>0</v>
      </c>
      <c r="E78" s="2">
        <v>49</v>
      </c>
      <c r="F78" s="2">
        <v>23994</v>
      </c>
      <c r="G78" s="2">
        <v>0</v>
      </c>
      <c r="H78" s="2">
        <v>0</v>
      </c>
      <c r="I78" s="2">
        <v>136.815</v>
      </c>
      <c r="J78" s="2">
        <v>24130</v>
      </c>
      <c r="K78" s="2">
        <f t="shared" si="4"/>
        <v>185</v>
      </c>
      <c r="L78" s="3">
        <f t="shared" si="5"/>
        <v>7.7260388390060558E-3</v>
      </c>
    </row>
    <row r="79" spans="1:12" x14ac:dyDescent="0.2">
      <c r="A79" t="s">
        <v>180</v>
      </c>
      <c r="B79" t="s">
        <v>181</v>
      </c>
      <c r="C79" s="2">
        <v>28503</v>
      </c>
      <c r="D79" s="2">
        <v>0</v>
      </c>
      <c r="E79" s="2">
        <v>741.87099999999998</v>
      </c>
      <c r="F79" s="2">
        <v>29245</v>
      </c>
      <c r="G79" s="2">
        <v>0</v>
      </c>
      <c r="H79" s="2">
        <v>0</v>
      </c>
      <c r="I79" s="2">
        <v>47.282999999999994</v>
      </c>
      <c r="J79" s="2">
        <v>29292</v>
      </c>
      <c r="K79" s="2">
        <f t="shared" si="4"/>
        <v>789</v>
      </c>
      <c r="L79" s="3">
        <f t="shared" si="5"/>
        <v>2.7681296705609936E-2</v>
      </c>
    </row>
    <row r="80" spans="1:12" x14ac:dyDescent="0.2">
      <c r="A80" t="s">
        <v>182</v>
      </c>
      <c r="B80" t="s">
        <v>183</v>
      </c>
      <c r="C80" s="2">
        <v>1287</v>
      </c>
      <c r="D80" s="2">
        <v>-35</v>
      </c>
      <c r="E80" s="2">
        <v>10.11</v>
      </c>
      <c r="F80" s="2">
        <v>1262</v>
      </c>
      <c r="G80" s="2">
        <v>0</v>
      </c>
      <c r="H80" s="2">
        <v>0</v>
      </c>
      <c r="I80" s="2">
        <v>0</v>
      </c>
      <c r="J80" s="2">
        <v>1262</v>
      </c>
      <c r="K80" s="2">
        <f t="shared" si="4"/>
        <v>-25</v>
      </c>
      <c r="L80" s="3">
        <f t="shared" si="5"/>
        <v>-1.9425019425019424E-2</v>
      </c>
    </row>
    <row r="81" spans="1:12" x14ac:dyDescent="0.2">
      <c r="A81" t="s">
        <v>184</v>
      </c>
      <c r="B81" t="s">
        <v>185</v>
      </c>
      <c r="C81" s="2">
        <v>790</v>
      </c>
      <c r="D81" s="2">
        <v>-39.49</v>
      </c>
      <c r="E81" s="2">
        <v>0</v>
      </c>
      <c r="F81" s="2">
        <v>751</v>
      </c>
      <c r="G81" s="2">
        <v>0</v>
      </c>
      <c r="H81" s="2">
        <v>0</v>
      </c>
      <c r="I81" s="2">
        <v>0</v>
      </c>
      <c r="J81" s="2">
        <v>751</v>
      </c>
      <c r="K81" s="2">
        <f t="shared" si="4"/>
        <v>-39</v>
      </c>
      <c r="L81" s="3">
        <f t="shared" si="5"/>
        <v>-4.9367088607594936E-2</v>
      </c>
    </row>
    <row r="82" spans="1:12" x14ac:dyDescent="0.2">
      <c r="A82" t="s">
        <v>186</v>
      </c>
      <c r="B82" t="s">
        <v>187</v>
      </c>
      <c r="C82" s="2">
        <v>1000</v>
      </c>
      <c r="D82" s="2">
        <v>-9.7620000000000005</v>
      </c>
      <c r="E82" s="2">
        <v>0</v>
      </c>
      <c r="F82" s="2">
        <v>990</v>
      </c>
      <c r="G82" s="2">
        <v>0</v>
      </c>
      <c r="H82" s="2">
        <v>0</v>
      </c>
      <c r="I82" s="2">
        <v>0</v>
      </c>
      <c r="J82" s="2">
        <v>990</v>
      </c>
      <c r="K82" s="2">
        <f t="shared" si="4"/>
        <v>-10</v>
      </c>
      <c r="L82" s="3">
        <f t="shared" si="5"/>
        <v>-0.01</v>
      </c>
    </row>
    <row r="83" spans="1:12" x14ac:dyDescent="0.2">
      <c r="A83" t="s">
        <v>188</v>
      </c>
      <c r="B83" t="s">
        <v>189</v>
      </c>
      <c r="C83" s="2">
        <v>718</v>
      </c>
      <c r="D83" s="2">
        <v>-35.898000000000003</v>
      </c>
      <c r="E83" s="2">
        <v>0</v>
      </c>
      <c r="F83" s="2">
        <v>682</v>
      </c>
      <c r="G83" s="2">
        <v>-20</v>
      </c>
      <c r="H83" s="2">
        <v>0</v>
      </c>
      <c r="I83" s="2">
        <v>0</v>
      </c>
      <c r="J83" s="2">
        <v>662</v>
      </c>
      <c r="K83" s="2">
        <f t="shared" si="4"/>
        <v>-56</v>
      </c>
      <c r="L83" s="3">
        <f t="shared" si="5"/>
        <v>-7.7994428969359333E-2</v>
      </c>
    </row>
    <row r="84" spans="1:12" x14ac:dyDescent="0.2">
      <c r="A84" t="s">
        <v>190</v>
      </c>
      <c r="B84" t="s">
        <v>191</v>
      </c>
      <c r="C84" s="2">
        <v>593</v>
      </c>
      <c r="D84" s="2">
        <v>-8.2509999999999994</v>
      </c>
      <c r="E84" s="2">
        <v>0</v>
      </c>
      <c r="F84" s="2">
        <v>585</v>
      </c>
      <c r="G84" s="2">
        <v>0</v>
      </c>
      <c r="H84" s="2">
        <v>0</v>
      </c>
      <c r="I84" s="2">
        <v>0</v>
      </c>
      <c r="J84" s="2">
        <v>585</v>
      </c>
      <c r="K84" s="2">
        <f t="shared" si="4"/>
        <v>-8</v>
      </c>
      <c r="L84" s="3">
        <f t="shared" si="5"/>
        <v>-1.3490725126475547E-2</v>
      </c>
    </row>
    <row r="85" spans="1:12" x14ac:dyDescent="0.2">
      <c r="A85" t="s">
        <v>192</v>
      </c>
      <c r="B85" t="s">
        <v>193</v>
      </c>
      <c r="C85" s="2">
        <v>0</v>
      </c>
      <c r="D85" s="2">
        <v>0</v>
      </c>
      <c r="E85" s="2">
        <v>0</v>
      </c>
      <c r="F85" s="2">
        <v>0</v>
      </c>
      <c r="G85" s="2">
        <v>0</v>
      </c>
      <c r="H85" s="2">
        <v>0</v>
      </c>
      <c r="I85" s="2">
        <v>0</v>
      </c>
      <c r="J85" s="2">
        <v>0</v>
      </c>
      <c r="K85" s="2">
        <f t="shared" si="4"/>
        <v>0</v>
      </c>
      <c r="L85" s="3" t="str">
        <f t="shared" si="5"/>
        <v>N/A</v>
      </c>
    </row>
    <row r="86" spans="1:12" x14ac:dyDescent="0.2">
      <c r="A86" t="s">
        <v>194</v>
      </c>
      <c r="B86" t="s">
        <v>195</v>
      </c>
      <c r="C86" s="2">
        <v>1200000</v>
      </c>
      <c r="D86" s="2">
        <v>0</v>
      </c>
      <c r="E86" s="2">
        <v>0</v>
      </c>
      <c r="F86" s="2">
        <v>1200000</v>
      </c>
      <c r="G86" s="2">
        <v>0</v>
      </c>
      <c r="H86" s="2">
        <v>0</v>
      </c>
      <c r="I86" s="2">
        <v>0</v>
      </c>
      <c r="J86" s="2">
        <v>1200000</v>
      </c>
      <c r="K86" s="2">
        <f t="shared" si="4"/>
        <v>0</v>
      </c>
      <c r="L86" s="3">
        <f t="shared" si="5"/>
        <v>0</v>
      </c>
    </row>
    <row r="87" spans="1:12" x14ac:dyDescent="0.2">
      <c r="A87" t="s">
        <v>196</v>
      </c>
      <c r="B87" t="s">
        <v>197</v>
      </c>
      <c r="C87" s="2">
        <v>113829</v>
      </c>
      <c r="D87" s="2">
        <v>0</v>
      </c>
      <c r="E87" s="2">
        <v>0</v>
      </c>
      <c r="F87" s="2">
        <v>113829</v>
      </c>
      <c r="G87" s="2">
        <v>0</v>
      </c>
      <c r="H87" s="2">
        <v>0</v>
      </c>
      <c r="I87" s="2">
        <v>0</v>
      </c>
      <c r="J87" s="2">
        <v>113829</v>
      </c>
      <c r="K87" s="2">
        <f t="shared" si="4"/>
        <v>0</v>
      </c>
      <c r="L87" s="3">
        <f t="shared" si="5"/>
        <v>0</v>
      </c>
    </row>
    <row r="88" spans="1:12" x14ac:dyDescent="0.2">
      <c r="A88" t="s">
        <v>198</v>
      </c>
      <c r="B88" t="s">
        <v>199</v>
      </c>
      <c r="C88" s="2">
        <v>95172</v>
      </c>
      <c r="D88" s="2">
        <v>0</v>
      </c>
      <c r="E88" s="2">
        <v>0</v>
      </c>
      <c r="F88" s="2">
        <v>95172</v>
      </c>
      <c r="G88" s="2">
        <v>0</v>
      </c>
      <c r="H88" s="2">
        <v>0</v>
      </c>
      <c r="I88" s="2">
        <v>0</v>
      </c>
      <c r="J88" s="2">
        <v>95172</v>
      </c>
      <c r="K88" s="2">
        <f t="shared" si="4"/>
        <v>0</v>
      </c>
      <c r="L88" s="3">
        <f t="shared" si="5"/>
        <v>0</v>
      </c>
    </row>
    <row r="89" spans="1:12" x14ac:dyDescent="0.2">
      <c r="A89" t="s">
        <v>200</v>
      </c>
      <c r="B89" t="s">
        <v>201</v>
      </c>
      <c r="C89" s="2">
        <v>111038</v>
      </c>
      <c r="D89" s="2">
        <v>0</v>
      </c>
      <c r="E89" s="2">
        <v>0</v>
      </c>
      <c r="F89" s="2">
        <v>111038</v>
      </c>
      <c r="G89" s="2">
        <v>-55519</v>
      </c>
      <c r="H89" s="2">
        <v>0</v>
      </c>
      <c r="I89" s="2">
        <v>0</v>
      </c>
      <c r="J89" s="2">
        <v>55519</v>
      </c>
      <c r="K89" s="2">
        <f t="shared" si="4"/>
        <v>-55519</v>
      </c>
      <c r="L89" s="3">
        <f t="shared" si="5"/>
        <v>-0.5</v>
      </c>
    </row>
    <row r="90" spans="1:12" x14ac:dyDescent="0.2">
      <c r="K90"/>
    </row>
    <row r="91" spans="1:12" s="1" customFormat="1" x14ac:dyDescent="0.2">
      <c r="A91" s="1" t="s">
        <v>202</v>
      </c>
      <c r="C91" s="4">
        <f>SUM(C2:C89)</f>
        <v>115184310</v>
      </c>
      <c r="D91" s="4">
        <f t="shared" ref="D91:K91" si="6">SUM(D2:D89)</f>
        <v>-1784664.3659999999</v>
      </c>
      <c r="E91" s="4">
        <f t="shared" si="6"/>
        <v>2127775.9650000003</v>
      </c>
      <c r="F91" s="4">
        <f>SUM(F2:F89)</f>
        <v>115527414</v>
      </c>
      <c r="G91" s="4">
        <f t="shared" si="6"/>
        <v>-588838.27999999991</v>
      </c>
      <c r="H91" s="4">
        <f t="shared" si="6"/>
        <v>133345.91699999999</v>
      </c>
      <c r="I91" s="4">
        <f t="shared" si="6"/>
        <v>1268024.5650000004</v>
      </c>
      <c r="J91" s="4">
        <f t="shared" si="6"/>
        <v>116339948</v>
      </c>
      <c r="K91" s="4">
        <f t="shared" si="6"/>
        <v>1155638</v>
      </c>
      <c r="L91" s="3">
        <f>IFERROR(K91/C91,"N/A")</f>
        <v>1.0032946327498946E-2</v>
      </c>
    </row>
    <row r="92" spans="1:12" x14ac:dyDescent="0.2">
      <c r="D92" s="6"/>
    </row>
    <row r="93" spans="1:12" x14ac:dyDescent="0.2">
      <c r="D93" s="2"/>
    </row>
  </sheetData>
  <autoFilter ref="A1:L89" xr:uid="{DDFF3DBD-653A-488C-A520-F676C7143268}">
    <sortState xmlns:xlrd2="http://schemas.microsoft.com/office/spreadsheetml/2017/richdata2" ref="A2:L89">
      <sortCondition ref="A1:A89"/>
    </sortState>
  </autoFilter>
  <conditionalFormatting sqref="D2:E89 G2:I89">
    <cfRule type="cellIs" dxfId="11" priority="7" operator="lessThan">
      <formula>0</formula>
    </cfRule>
    <cfRule type="cellIs" dxfId="10" priority="8" operator="greaterThan">
      <formula>0</formula>
    </cfRule>
  </conditionalFormatting>
  <conditionalFormatting sqref="D91:E91 G91:I91">
    <cfRule type="cellIs" dxfId="9" priority="3" operator="lessThan">
      <formula>0</formula>
    </cfRule>
    <cfRule type="cellIs" dxfId="8" priority="4" operator="greaterThan">
      <formula>0</formula>
    </cfRule>
  </conditionalFormatting>
  <conditionalFormatting sqref="K2:L89">
    <cfRule type="cellIs" dxfId="7" priority="10" operator="greaterThan">
      <formula>0</formula>
    </cfRule>
    <cfRule type="cellIs" dxfId="6" priority="9" operator="lessThan">
      <formula>0</formula>
    </cfRule>
  </conditionalFormatting>
  <conditionalFormatting sqref="K91:L91">
    <cfRule type="cellIs" dxfId="5" priority="2" operator="greaterThan">
      <formula>0</formula>
    </cfRule>
    <cfRule type="cellIs" dxfId="4" priority="1"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65718-41AC-4B17-B637-4C4C2A17C4C8}">
  <dimension ref="A1:L93"/>
  <sheetViews>
    <sheetView workbookViewId="0">
      <selection activeCell="A2" sqref="A2"/>
    </sheetView>
  </sheetViews>
  <sheetFormatPr baseColWidth="10" defaultColWidth="8.83203125" defaultRowHeight="15" x14ac:dyDescent="0.2"/>
  <cols>
    <col min="1" max="1" width="13.6640625" bestFit="1" customWidth="1"/>
    <col min="2" max="2" width="31" bestFit="1" customWidth="1"/>
    <col min="3" max="3" width="19.5" customWidth="1"/>
    <col min="4" max="10" width="19" customWidth="1"/>
    <col min="11" max="11" width="15.1640625" style="7" customWidth="1"/>
    <col min="12" max="12" width="12.5" customWidth="1"/>
  </cols>
  <sheetData>
    <row r="1" spans="1:12" x14ac:dyDescent="0.2">
      <c r="A1" s="1" t="s">
        <v>14</v>
      </c>
      <c r="B1" s="1" t="s">
        <v>15</v>
      </c>
      <c r="C1" s="1" t="s">
        <v>16</v>
      </c>
      <c r="D1" s="1" t="s">
        <v>203</v>
      </c>
      <c r="E1" s="1" t="s">
        <v>204</v>
      </c>
      <c r="F1" s="1" t="s">
        <v>19</v>
      </c>
      <c r="G1" s="1" t="s">
        <v>205</v>
      </c>
      <c r="H1" s="1" t="s">
        <v>206</v>
      </c>
      <c r="I1" s="1" t="s">
        <v>207</v>
      </c>
      <c r="J1" s="1" t="s">
        <v>23</v>
      </c>
      <c r="K1" s="1" t="s">
        <v>24</v>
      </c>
      <c r="L1" s="1" t="s">
        <v>25</v>
      </c>
    </row>
    <row r="2" spans="1:12" x14ac:dyDescent="0.2">
      <c r="A2" t="s">
        <v>26</v>
      </c>
      <c r="B2" t="s">
        <v>27</v>
      </c>
      <c r="C2" s="2">
        <v>161184</v>
      </c>
      <c r="D2" s="2">
        <v>-3791.143</v>
      </c>
      <c r="E2" s="2">
        <v>666.20299999999997</v>
      </c>
      <c r="F2" s="2">
        <v>158060</v>
      </c>
      <c r="G2" s="2">
        <v>-3494.0749999999994</v>
      </c>
      <c r="H2" s="2">
        <v>0</v>
      </c>
      <c r="I2" s="2">
        <v>-207.64</v>
      </c>
      <c r="J2" s="2">
        <v>154359</v>
      </c>
      <c r="K2" s="2">
        <f t="shared" ref="K2:K33" si="0">J2-C2</f>
        <v>-6825</v>
      </c>
      <c r="L2" s="3">
        <f t="shared" ref="L2:L33" si="1">IFERROR(K2/C2,"N/A")</f>
        <v>-4.2342912447885649E-2</v>
      </c>
    </row>
    <row r="3" spans="1:12" x14ac:dyDescent="0.2">
      <c r="A3" t="s">
        <v>28</v>
      </c>
      <c r="B3" t="s">
        <v>29</v>
      </c>
      <c r="C3" s="2">
        <v>137718</v>
      </c>
      <c r="D3" s="2">
        <v>0</v>
      </c>
      <c r="E3" s="2">
        <v>8106.665</v>
      </c>
      <c r="F3" s="2">
        <v>145824</v>
      </c>
      <c r="G3" s="2">
        <v>0</v>
      </c>
      <c r="H3" s="2">
        <v>0</v>
      </c>
      <c r="I3" s="2">
        <v>0</v>
      </c>
      <c r="J3" s="2">
        <v>145824</v>
      </c>
      <c r="K3" s="2">
        <f t="shared" si="0"/>
        <v>8106</v>
      </c>
      <c r="L3" s="3">
        <f t="shared" si="1"/>
        <v>5.8859408356206164E-2</v>
      </c>
    </row>
    <row r="4" spans="1:12" x14ac:dyDescent="0.2">
      <c r="A4" t="s">
        <v>30</v>
      </c>
      <c r="B4" t="s">
        <v>31</v>
      </c>
      <c r="C4" s="2">
        <v>12754</v>
      </c>
      <c r="D4" s="2">
        <v>-638.82799999999997</v>
      </c>
      <c r="E4" s="2">
        <v>63.164000000000001</v>
      </c>
      <c r="F4" s="2">
        <v>12178</v>
      </c>
      <c r="G4" s="2">
        <v>-609</v>
      </c>
      <c r="H4" s="2">
        <v>0</v>
      </c>
      <c r="I4" s="2">
        <v>0</v>
      </c>
      <c r="J4" s="2">
        <v>11569</v>
      </c>
      <c r="K4" s="2">
        <f t="shared" si="0"/>
        <v>-1185</v>
      </c>
      <c r="L4" s="3">
        <f t="shared" si="1"/>
        <v>-9.2912027599184571E-2</v>
      </c>
    </row>
    <row r="5" spans="1:12" x14ac:dyDescent="0.2">
      <c r="A5" t="s">
        <v>32</v>
      </c>
      <c r="B5" t="s">
        <v>33</v>
      </c>
      <c r="C5" s="2">
        <v>7077</v>
      </c>
      <c r="D5" s="2">
        <v>0</v>
      </c>
      <c r="E5" s="2">
        <v>23.245999999999999</v>
      </c>
      <c r="F5" s="2">
        <v>7100</v>
      </c>
      <c r="G5" s="2">
        <v>0</v>
      </c>
      <c r="H5" s="2">
        <v>0</v>
      </c>
      <c r="I5" s="2">
        <v>0</v>
      </c>
      <c r="J5" s="2">
        <v>7100</v>
      </c>
      <c r="K5" s="2">
        <f t="shared" si="0"/>
        <v>23</v>
      </c>
      <c r="L5" s="3">
        <f t="shared" si="1"/>
        <v>3.2499646742970185E-3</v>
      </c>
    </row>
    <row r="6" spans="1:12" x14ac:dyDescent="0.2">
      <c r="A6" t="s">
        <v>34</v>
      </c>
      <c r="B6" t="s">
        <v>35</v>
      </c>
      <c r="C6" s="2">
        <v>5216</v>
      </c>
      <c r="D6" s="2">
        <v>0</v>
      </c>
      <c r="E6" s="2">
        <v>23.298999999999999</v>
      </c>
      <c r="F6" s="2">
        <v>5240</v>
      </c>
      <c r="G6" s="2">
        <v>0</v>
      </c>
      <c r="H6" s="2">
        <v>0</v>
      </c>
      <c r="I6" s="2">
        <v>0</v>
      </c>
      <c r="J6" s="2">
        <v>5240</v>
      </c>
      <c r="K6" s="2">
        <f t="shared" si="0"/>
        <v>24</v>
      </c>
      <c r="L6" s="3">
        <f t="shared" si="1"/>
        <v>4.601226993865031E-3</v>
      </c>
    </row>
    <row r="7" spans="1:12" x14ac:dyDescent="0.2">
      <c r="A7" t="s">
        <v>36</v>
      </c>
      <c r="B7" t="s">
        <v>37</v>
      </c>
      <c r="C7" s="2">
        <v>6173</v>
      </c>
      <c r="D7" s="2">
        <v>0</v>
      </c>
      <c r="E7" s="2">
        <v>0</v>
      </c>
      <c r="F7" s="2">
        <v>6173</v>
      </c>
      <c r="G7" s="2">
        <v>0</v>
      </c>
      <c r="H7" s="2">
        <v>0</v>
      </c>
      <c r="I7" s="2">
        <v>0</v>
      </c>
      <c r="J7" s="2">
        <v>6173</v>
      </c>
      <c r="K7" s="2">
        <f t="shared" si="0"/>
        <v>0</v>
      </c>
      <c r="L7" s="3">
        <f t="shared" si="1"/>
        <v>0</v>
      </c>
    </row>
    <row r="8" spans="1:12" x14ac:dyDescent="0.2">
      <c r="A8" t="s">
        <v>38</v>
      </c>
      <c r="B8" t="s">
        <v>39</v>
      </c>
      <c r="C8" s="2">
        <v>6682</v>
      </c>
      <c r="D8" s="2">
        <v>0</v>
      </c>
      <c r="E8" s="2">
        <v>30.359000000000002</v>
      </c>
      <c r="F8" s="2">
        <v>6712</v>
      </c>
      <c r="G8" s="2">
        <v>0</v>
      </c>
      <c r="H8" s="2">
        <v>0</v>
      </c>
      <c r="I8" s="2">
        <v>0</v>
      </c>
      <c r="J8" s="2">
        <v>6712</v>
      </c>
      <c r="K8" s="2">
        <f t="shared" si="0"/>
        <v>30</v>
      </c>
      <c r="L8" s="3">
        <f t="shared" si="1"/>
        <v>4.4896737503741391E-3</v>
      </c>
    </row>
    <row r="9" spans="1:12" x14ac:dyDescent="0.2">
      <c r="A9" t="s">
        <v>40</v>
      </c>
      <c r="B9" t="s">
        <v>41</v>
      </c>
      <c r="C9" s="2">
        <v>5463</v>
      </c>
      <c r="D9" s="2">
        <v>0</v>
      </c>
      <c r="E9" s="2">
        <v>48.01</v>
      </c>
      <c r="F9" s="2">
        <v>5511</v>
      </c>
      <c r="G9" s="2">
        <v>0</v>
      </c>
      <c r="H9" s="2">
        <v>0</v>
      </c>
      <c r="I9" s="2">
        <v>0</v>
      </c>
      <c r="J9" s="2">
        <v>5511</v>
      </c>
      <c r="K9" s="2">
        <f t="shared" si="0"/>
        <v>48</v>
      </c>
      <c r="L9" s="3">
        <f t="shared" si="1"/>
        <v>8.7863811092806152E-3</v>
      </c>
    </row>
    <row r="10" spans="1:12" x14ac:dyDescent="0.2">
      <c r="A10" t="s">
        <v>42</v>
      </c>
      <c r="B10" t="s">
        <v>43</v>
      </c>
      <c r="C10" s="2">
        <v>4773</v>
      </c>
      <c r="D10" s="2">
        <v>0</v>
      </c>
      <c r="E10" s="2">
        <v>2.67</v>
      </c>
      <c r="F10" s="2">
        <v>4775</v>
      </c>
      <c r="G10" s="2">
        <v>0</v>
      </c>
      <c r="H10" s="2">
        <v>0</v>
      </c>
      <c r="I10" s="2">
        <v>0</v>
      </c>
      <c r="J10" s="2">
        <v>4775</v>
      </c>
      <c r="K10" s="2">
        <f t="shared" si="0"/>
        <v>2</v>
      </c>
      <c r="L10" s="3">
        <f t="shared" si="1"/>
        <v>4.190236748376283E-4</v>
      </c>
    </row>
    <row r="11" spans="1:12" x14ac:dyDescent="0.2">
      <c r="A11" t="s">
        <v>44</v>
      </c>
      <c r="B11" t="s">
        <v>45</v>
      </c>
      <c r="C11" s="2">
        <v>117352</v>
      </c>
      <c r="D11" s="2">
        <v>0</v>
      </c>
      <c r="E11" s="2">
        <v>1679.8579999999999</v>
      </c>
      <c r="F11" s="2">
        <v>119032</v>
      </c>
      <c r="G11" s="2">
        <v>0</v>
      </c>
      <c r="H11" s="2">
        <v>0</v>
      </c>
      <c r="I11" s="2">
        <v>0</v>
      </c>
      <c r="J11" s="2">
        <v>119032</v>
      </c>
      <c r="K11" s="2">
        <f t="shared" si="0"/>
        <v>1680</v>
      </c>
      <c r="L11" s="3">
        <f t="shared" si="1"/>
        <v>1.4315904287954189E-2</v>
      </c>
    </row>
    <row r="12" spans="1:12" x14ac:dyDescent="0.2">
      <c r="A12" t="s">
        <v>46</v>
      </c>
      <c r="B12" t="s">
        <v>47</v>
      </c>
      <c r="C12" s="2">
        <v>31598</v>
      </c>
      <c r="D12" s="2">
        <v>-1558</v>
      </c>
      <c r="E12" s="2">
        <v>32.258000000000003</v>
      </c>
      <c r="F12" s="2">
        <v>30072</v>
      </c>
      <c r="G12" s="2">
        <v>-3710</v>
      </c>
      <c r="H12" s="2">
        <v>824.71699999999998</v>
      </c>
      <c r="I12" s="2">
        <v>3895</v>
      </c>
      <c r="J12" s="2">
        <v>31081</v>
      </c>
      <c r="K12" s="2">
        <f t="shared" si="0"/>
        <v>-517</v>
      </c>
      <c r="L12" s="3">
        <f t="shared" si="1"/>
        <v>-1.6361795050319639E-2</v>
      </c>
    </row>
    <row r="13" spans="1:12" x14ac:dyDescent="0.2">
      <c r="A13" t="s">
        <v>48</v>
      </c>
      <c r="B13" t="s">
        <v>49</v>
      </c>
      <c r="C13" s="2">
        <v>6336</v>
      </c>
      <c r="D13" s="2">
        <v>-317.21600000000001</v>
      </c>
      <c r="E13" s="2">
        <v>127.901</v>
      </c>
      <c r="F13" s="2">
        <v>6146</v>
      </c>
      <c r="G13" s="2">
        <v>-307</v>
      </c>
      <c r="H13" s="2">
        <v>0</v>
      </c>
      <c r="I13" s="2">
        <v>0</v>
      </c>
      <c r="J13" s="2">
        <v>5839</v>
      </c>
      <c r="K13" s="2">
        <f t="shared" si="0"/>
        <v>-497</v>
      </c>
      <c r="L13" s="3">
        <f t="shared" si="1"/>
        <v>-7.8440656565656561E-2</v>
      </c>
    </row>
    <row r="14" spans="1:12" x14ac:dyDescent="0.2">
      <c r="A14" t="s">
        <v>50</v>
      </c>
      <c r="B14" t="s">
        <v>51</v>
      </c>
      <c r="C14" s="2">
        <v>231151</v>
      </c>
      <c r="D14" s="2">
        <v>-797.56799999999998</v>
      </c>
      <c r="E14" s="2">
        <v>553.57799999999997</v>
      </c>
      <c r="F14" s="2">
        <v>230908</v>
      </c>
      <c r="G14" s="2">
        <v>0</v>
      </c>
      <c r="H14" s="2">
        <v>0</v>
      </c>
      <c r="I14" s="2">
        <v>0</v>
      </c>
      <c r="J14" s="2">
        <v>230908</v>
      </c>
      <c r="K14" s="2">
        <f t="shared" si="0"/>
        <v>-243</v>
      </c>
      <c r="L14" s="3">
        <f t="shared" si="1"/>
        <v>-1.0512608641104733E-3</v>
      </c>
    </row>
    <row r="15" spans="1:12" x14ac:dyDescent="0.2">
      <c r="A15" t="s">
        <v>52</v>
      </c>
      <c r="B15" t="s">
        <v>53</v>
      </c>
      <c r="C15" s="2">
        <v>45569</v>
      </c>
      <c r="D15" s="2">
        <v>-1203.96</v>
      </c>
      <c r="E15" s="2">
        <v>318.755</v>
      </c>
      <c r="F15" s="2">
        <v>44684</v>
      </c>
      <c r="G15" s="2">
        <v>-1569.7629999999999</v>
      </c>
      <c r="H15" s="2">
        <v>0</v>
      </c>
      <c r="I15" s="2">
        <v>0</v>
      </c>
      <c r="J15" s="2">
        <v>43114</v>
      </c>
      <c r="K15" s="2">
        <f t="shared" si="0"/>
        <v>-2455</v>
      </c>
      <c r="L15" s="3">
        <f t="shared" si="1"/>
        <v>-5.3874344400798788E-2</v>
      </c>
    </row>
    <row r="16" spans="1:12" x14ac:dyDescent="0.2">
      <c r="A16" t="s">
        <v>54</v>
      </c>
      <c r="B16" t="s">
        <v>55</v>
      </c>
      <c r="C16" s="2">
        <v>47065</v>
      </c>
      <c r="D16" s="2">
        <v>-2045.1790000000001</v>
      </c>
      <c r="E16" s="2">
        <v>321.69900000000001</v>
      </c>
      <c r="F16" s="2">
        <v>45341</v>
      </c>
      <c r="G16" s="2">
        <v>-1956</v>
      </c>
      <c r="H16" s="2">
        <v>0</v>
      </c>
      <c r="I16" s="2">
        <v>0</v>
      </c>
      <c r="J16" s="2">
        <v>43385</v>
      </c>
      <c r="K16" s="2">
        <f t="shared" si="0"/>
        <v>-3680</v>
      </c>
      <c r="L16" s="3">
        <f t="shared" si="1"/>
        <v>-7.8189737596940395E-2</v>
      </c>
    </row>
    <row r="17" spans="1:12" x14ac:dyDescent="0.2">
      <c r="A17" t="s">
        <v>56</v>
      </c>
      <c r="B17" t="s">
        <v>57</v>
      </c>
      <c r="C17" s="2">
        <v>31956</v>
      </c>
      <c r="D17" s="2">
        <v>-1598</v>
      </c>
      <c r="E17" s="2">
        <v>624.17700000000002</v>
      </c>
      <c r="F17" s="2">
        <v>30982</v>
      </c>
      <c r="G17" s="2">
        <v>0</v>
      </c>
      <c r="H17" s="2">
        <v>0</v>
      </c>
      <c r="I17" s="2">
        <v>0</v>
      </c>
      <c r="J17" s="2">
        <v>30982</v>
      </c>
      <c r="K17" s="2">
        <f t="shared" si="0"/>
        <v>-974</v>
      </c>
      <c r="L17" s="3">
        <f t="shared" si="1"/>
        <v>-3.0479409187632995E-2</v>
      </c>
    </row>
    <row r="18" spans="1:12" x14ac:dyDescent="0.2">
      <c r="A18" t="s">
        <v>58</v>
      </c>
      <c r="B18" t="s">
        <v>59</v>
      </c>
      <c r="C18" s="2">
        <v>163625</v>
      </c>
      <c r="D18" s="2">
        <v>-8190.2510000000002</v>
      </c>
      <c r="E18" s="2">
        <v>2685.8809999999999</v>
      </c>
      <c r="F18" s="2">
        <v>158121</v>
      </c>
      <c r="G18" s="2">
        <v>0</v>
      </c>
      <c r="H18" s="2">
        <v>0</v>
      </c>
      <c r="I18" s="2">
        <v>0</v>
      </c>
      <c r="J18" s="2">
        <v>158121</v>
      </c>
      <c r="K18" s="2">
        <f t="shared" si="0"/>
        <v>-5504</v>
      </c>
      <c r="L18" s="3">
        <f t="shared" si="1"/>
        <v>-3.3637891520244462E-2</v>
      </c>
    </row>
    <row r="19" spans="1:12" x14ac:dyDescent="0.2">
      <c r="A19" t="s">
        <v>60</v>
      </c>
      <c r="B19" t="s">
        <v>61</v>
      </c>
      <c r="C19" s="2">
        <v>122909</v>
      </c>
      <c r="D19" s="2">
        <v>-6144</v>
      </c>
      <c r="E19" s="2">
        <v>902.90899999999999</v>
      </c>
      <c r="F19" s="2">
        <v>117668</v>
      </c>
      <c r="G19" s="2">
        <v>0</v>
      </c>
      <c r="H19" s="2">
        <v>0</v>
      </c>
      <c r="I19" s="2">
        <v>0</v>
      </c>
      <c r="J19" s="2">
        <v>117668</v>
      </c>
      <c r="K19" s="2">
        <f t="shared" si="0"/>
        <v>-5241</v>
      </c>
      <c r="L19" s="3">
        <f t="shared" si="1"/>
        <v>-4.2641303728774949E-2</v>
      </c>
    </row>
    <row r="20" spans="1:12" x14ac:dyDescent="0.2">
      <c r="A20" t="s">
        <v>62</v>
      </c>
      <c r="B20" t="s">
        <v>63</v>
      </c>
      <c r="C20" s="2">
        <v>127888</v>
      </c>
      <c r="D20" s="2">
        <v>-6394</v>
      </c>
      <c r="E20" s="2">
        <v>504.57299999999998</v>
      </c>
      <c r="F20" s="2">
        <v>121998</v>
      </c>
      <c r="G20" s="2">
        <v>0</v>
      </c>
      <c r="H20" s="2">
        <v>0</v>
      </c>
      <c r="I20" s="2">
        <v>0</v>
      </c>
      <c r="J20" s="2">
        <v>121998</v>
      </c>
      <c r="K20" s="2">
        <f t="shared" si="0"/>
        <v>-5890</v>
      </c>
      <c r="L20" s="3">
        <f t="shared" si="1"/>
        <v>-4.605592393344176E-2</v>
      </c>
    </row>
    <row r="21" spans="1:12" x14ac:dyDescent="0.2">
      <c r="A21" t="s">
        <v>64</v>
      </c>
      <c r="B21" t="s">
        <v>65</v>
      </c>
      <c r="C21" s="2">
        <v>31331965</v>
      </c>
      <c r="D21" s="2">
        <v>-625504.94400000002</v>
      </c>
      <c r="E21" s="2">
        <v>2044127.2930000001</v>
      </c>
      <c r="F21" s="2">
        <v>32750586</v>
      </c>
      <c r="G21" s="2">
        <v>-110800</v>
      </c>
      <c r="H21" s="2">
        <v>0</v>
      </c>
      <c r="I21" s="2">
        <v>1092295.0960000004</v>
      </c>
      <c r="J21" s="2">
        <v>33732081</v>
      </c>
      <c r="K21" s="2">
        <f t="shared" si="0"/>
        <v>2400116</v>
      </c>
      <c r="L21" s="3">
        <f t="shared" si="1"/>
        <v>7.660279206873874E-2</v>
      </c>
    </row>
    <row r="22" spans="1:12" x14ac:dyDescent="0.2">
      <c r="A22" t="s">
        <v>66</v>
      </c>
      <c r="B22" t="s">
        <v>67</v>
      </c>
      <c r="C22" s="2">
        <v>1299778</v>
      </c>
      <c r="D22" s="2">
        <v>-20074</v>
      </c>
      <c r="E22" s="2">
        <v>-32</v>
      </c>
      <c r="F22" s="2">
        <v>1279672</v>
      </c>
      <c r="G22" s="2">
        <v>-20024</v>
      </c>
      <c r="H22" s="2">
        <v>0</v>
      </c>
      <c r="I22" s="2">
        <v>2200.1160000000004</v>
      </c>
      <c r="J22" s="2">
        <v>1261848</v>
      </c>
      <c r="K22" s="2">
        <f t="shared" si="0"/>
        <v>-37930</v>
      </c>
      <c r="L22" s="3">
        <f t="shared" si="1"/>
        <v>-2.9181906448639692E-2</v>
      </c>
    </row>
    <row r="23" spans="1:12" x14ac:dyDescent="0.2">
      <c r="A23" t="s">
        <v>68</v>
      </c>
      <c r="B23" t="s">
        <v>69</v>
      </c>
      <c r="C23" s="2">
        <v>23971</v>
      </c>
      <c r="D23" s="2">
        <v>-1205.8699999999999</v>
      </c>
      <c r="E23" s="2">
        <v>216.28299999999999</v>
      </c>
      <c r="F23" s="2">
        <v>22982</v>
      </c>
      <c r="G23" s="2">
        <v>0</v>
      </c>
      <c r="H23" s="2">
        <v>0</v>
      </c>
      <c r="I23" s="2">
        <v>0</v>
      </c>
      <c r="J23" s="2">
        <v>22982</v>
      </c>
      <c r="K23" s="2">
        <f t="shared" si="0"/>
        <v>-989</v>
      </c>
      <c r="L23" s="3">
        <f t="shared" si="1"/>
        <v>-4.1258186975929249E-2</v>
      </c>
    </row>
    <row r="24" spans="1:12" x14ac:dyDescent="0.2">
      <c r="A24" t="s">
        <v>70</v>
      </c>
      <c r="B24" t="s">
        <v>71</v>
      </c>
      <c r="C24" s="2">
        <v>6033151</v>
      </c>
      <c r="D24" s="2">
        <v>-288042.77500000002</v>
      </c>
      <c r="E24" s="2">
        <v>231607.139</v>
      </c>
      <c r="F24" s="2">
        <v>5976715</v>
      </c>
      <c r="G24" s="2">
        <v>0</v>
      </c>
      <c r="H24" s="2">
        <v>55658.164999999994</v>
      </c>
      <c r="I24" s="2">
        <v>94717.871000000014</v>
      </c>
      <c r="J24" s="2">
        <v>6127090</v>
      </c>
      <c r="K24" s="2">
        <f t="shared" si="0"/>
        <v>93939</v>
      </c>
      <c r="L24" s="3">
        <f t="shared" si="1"/>
        <v>1.5570470555104621E-2</v>
      </c>
    </row>
    <row r="25" spans="1:12" x14ac:dyDescent="0.2">
      <c r="A25" t="s">
        <v>72</v>
      </c>
      <c r="B25" t="s">
        <v>73</v>
      </c>
      <c r="C25" s="2">
        <v>2259662</v>
      </c>
      <c r="D25" s="2">
        <v>-92968.381999999998</v>
      </c>
      <c r="E25" s="2">
        <v>139256.231</v>
      </c>
      <c r="F25" s="2">
        <v>2305950</v>
      </c>
      <c r="G25" s="2">
        <v>0</v>
      </c>
      <c r="H25" s="2">
        <v>30761.119999999999</v>
      </c>
      <c r="I25" s="2">
        <v>220185.288</v>
      </c>
      <c r="J25" s="2">
        <v>2556896</v>
      </c>
      <c r="K25" s="2">
        <f t="shared" si="0"/>
        <v>297234</v>
      </c>
      <c r="L25" s="3">
        <f t="shared" si="1"/>
        <v>0.13153914169464281</v>
      </c>
    </row>
    <row r="26" spans="1:12" x14ac:dyDescent="0.2">
      <c r="A26" t="s">
        <v>74</v>
      </c>
      <c r="B26" t="s">
        <v>75</v>
      </c>
      <c r="C26" s="2">
        <v>5078</v>
      </c>
      <c r="D26" s="2">
        <v>-238</v>
      </c>
      <c r="E26" s="2">
        <v>439.827</v>
      </c>
      <c r="F26" s="2">
        <v>5279</v>
      </c>
      <c r="G26" s="2">
        <v>0</v>
      </c>
      <c r="H26" s="2">
        <v>0</v>
      </c>
      <c r="I26" s="2">
        <v>0</v>
      </c>
      <c r="J26" s="2">
        <v>5279</v>
      </c>
      <c r="K26" s="2">
        <f t="shared" si="0"/>
        <v>201</v>
      </c>
      <c r="L26" s="3">
        <f t="shared" si="1"/>
        <v>3.9582512800315085E-2</v>
      </c>
    </row>
    <row r="27" spans="1:12" x14ac:dyDescent="0.2">
      <c r="A27" t="s">
        <v>76</v>
      </c>
      <c r="B27" t="s">
        <v>77</v>
      </c>
      <c r="C27" s="2">
        <v>2718354</v>
      </c>
      <c r="D27" s="2">
        <v>-42052.523000000001</v>
      </c>
      <c r="E27" s="2">
        <v>20938.780999999999</v>
      </c>
      <c r="F27" s="2">
        <v>2697240</v>
      </c>
      <c r="G27" s="2">
        <v>-7445.1530000000002</v>
      </c>
      <c r="H27" s="2">
        <v>0</v>
      </c>
      <c r="I27" s="2">
        <v>234.75500000000056</v>
      </c>
      <c r="J27" s="2">
        <v>2690029</v>
      </c>
      <c r="K27" s="2">
        <f t="shared" si="0"/>
        <v>-28325</v>
      </c>
      <c r="L27" s="3">
        <f t="shared" si="1"/>
        <v>-1.041990851816945E-2</v>
      </c>
    </row>
    <row r="28" spans="1:12" x14ac:dyDescent="0.2">
      <c r="A28" t="s">
        <v>78</v>
      </c>
      <c r="B28" t="s">
        <v>79</v>
      </c>
      <c r="C28" s="2">
        <v>11544179</v>
      </c>
      <c r="D28" s="2">
        <v>-56616.175999999999</v>
      </c>
      <c r="E28" s="2">
        <v>-3013.3589999999999</v>
      </c>
      <c r="F28" s="2">
        <v>11484549</v>
      </c>
      <c r="G28" s="2">
        <v>-49370.858</v>
      </c>
      <c r="H28" s="2">
        <v>29842.366000000002</v>
      </c>
      <c r="I28" s="2">
        <v>-89402.376000000004</v>
      </c>
      <c r="J28" s="2">
        <v>11375619</v>
      </c>
      <c r="K28" s="2">
        <f t="shared" si="0"/>
        <v>-168560</v>
      </c>
      <c r="L28" s="3">
        <f t="shared" si="1"/>
        <v>-1.460129819539354E-2</v>
      </c>
    </row>
    <row r="29" spans="1:12" x14ac:dyDescent="0.2">
      <c r="A29" t="s">
        <v>80</v>
      </c>
      <c r="B29" t="s">
        <v>81</v>
      </c>
      <c r="C29" s="2">
        <v>2191281</v>
      </c>
      <c r="D29" s="2">
        <v>-24635.633000000002</v>
      </c>
      <c r="E29" s="2">
        <v>1007477.923</v>
      </c>
      <c r="F29" s="2">
        <v>3174124</v>
      </c>
      <c r="G29" s="2">
        <v>-4200</v>
      </c>
      <c r="H29" s="2">
        <v>0</v>
      </c>
      <c r="I29" s="2">
        <v>503079.54699999996</v>
      </c>
      <c r="J29" s="2">
        <v>3673004</v>
      </c>
      <c r="K29" s="2">
        <f t="shared" si="0"/>
        <v>1481723</v>
      </c>
      <c r="L29" s="3">
        <f t="shared" si="1"/>
        <v>0.67619031972622412</v>
      </c>
    </row>
    <row r="30" spans="1:12" x14ac:dyDescent="0.2">
      <c r="A30" t="s">
        <v>82</v>
      </c>
      <c r="B30" t="s">
        <v>83</v>
      </c>
      <c r="C30" s="2">
        <v>1186673</v>
      </c>
      <c r="D30" s="2">
        <v>-87909.15</v>
      </c>
      <c r="E30" s="2">
        <v>-2401.6689999999999</v>
      </c>
      <c r="F30" s="2">
        <v>1096361</v>
      </c>
      <c r="G30" s="2">
        <v>-53636.145000000004</v>
      </c>
      <c r="H30" s="2">
        <v>0</v>
      </c>
      <c r="I30" s="2">
        <v>20831.748</v>
      </c>
      <c r="J30" s="2">
        <v>1063557</v>
      </c>
      <c r="K30" s="2">
        <f t="shared" si="0"/>
        <v>-123116</v>
      </c>
      <c r="L30" s="3">
        <f t="shared" si="1"/>
        <v>-0.10374888448629066</v>
      </c>
    </row>
    <row r="31" spans="1:12" x14ac:dyDescent="0.2">
      <c r="A31" t="s">
        <v>84</v>
      </c>
      <c r="B31" t="s">
        <v>85</v>
      </c>
      <c r="C31" s="2">
        <v>3520</v>
      </c>
      <c r="D31" s="2">
        <v>-176.858</v>
      </c>
      <c r="E31" s="2">
        <v>0</v>
      </c>
      <c r="F31" s="2">
        <v>3343</v>
      </c>
      <c r="G31" s="2">
        <v>-77</v>
      </c>
      <c r="H31" s="2">
        <v>0</v>
      </c>
      <c r="I31" s="2">
        <v>0</v>
      </c>
      <c r="J31" s="2">
        <v>3266</v>
      </c>
      <c r="K31" s="2">
        <f t="shared" si="0"/>
        <v>-254</v>
      </c>
      <c r="L31" s="3">
        <f t="shared" si="1"/>
        <v>-7.2159090909090909E-2</v>
      </c>
    </row>
    <row r="32" spans="1:12" x14ac:dyDescent="0.2">
      <c r="A32" t="s">
        <v>86</v>
      </c>
      <c r="B32" t="s">
        <v>87</v>
      </c>
      <c r="C32" s="2">
        <v>11067298</v>
      </c>
      <c r="D32" s="2">
        <v>0</v>
      </c>
      <c r="E32" s="2">
        <v>-168440</v>
      </c>
      <c r="F32" s="2">
        <v>10898858</v>
      </c>
      <c r="G32" s="2">
        <v>0</v>
      </c>
      <c r="H32" s="2">
        <v>0</v>
      </c>
      <c r="I32" s="2">
        <v>27030</v>
      </c>
      <c r="J32" s="2">
        <v>10925888</v>
      </c>
      <c r="K32" s="2">
        <f t="shared" si="0"/>
        <v>-141410</v>
      </c>
      <c r="L32" s="3">
        <f t="shared" si="1"/>
        <v>-1.2777283127281835E-2</v>
      </c>
    </row>
    <row r="33" spans="1:12" x14ac:dyDescent="0.2">
      <c r="A33" t="s">
        <v>88</v>
      </c>
      <c r="B33" t="s">
        <v>89</v>
      </c>
      <c r="C33" s="2">
        <v>19893880</v>
      </c>
      <c r="D33" s="2">
        <v>-87830.501999999993</v>
      </c>
      <c r="E33" s="2">
        <v>-2613130.0099999998</v>
      </c>
      <c r="F33" s="2">
        <v>17192918</v>
      </c>
      <c r="G33" s="2">
        <v>-13840.489999999998</v>
      </c>
      <c r="H33" s="2">
        <v>8277.2189999999991</v>
      </c>
      <c r="I33" s="2">
        <v>-692849.84399999981</v>
      </c>
      <c r="J33" s="2">
        <v>16494505</v>
      </c>
      <c r="K33" s="2">
        <f t="shared" si="0"/>
        <v>-3399375</v>
      </c>
      <c r="L33" s="3">
        <f t="shared" si="1"/>
        <v>-0.17087541495173389</v>
      </c>
    </row>
    <row r="34" spans="1:12" x14ac:dyDescent="0.2">
      <c r="A34" t="s">
        <v>90</v>
      </c>
      <c r="B34" t="s">
        <v>91</v>
      </c>
      <c r="C34" s="2">
        <v>9698029</v>
      </c>
      <c r="D34" s="2">
        <v>-119417.77800000001</v>
      </c>
      <c r="E34" s="2">
        <v>0</v>
      </c>
      <c r="F34" s="2">
        <v>9578611</v>
      </c>
      <c r="G34" s="2">
        <v>-90492.633999999991</v>
      </c>
      <c r="H34" s="2">
        <v>0</v>
      </c>
      <c r="I34" s="2">
        <v>0</v>
      </c>
      <c r="J34" s="2">
        <v>9488118</v>
      </c>
      <c r="K34" s="2">
        <f t="shared" ref="K34:K65" si="2">J34-C34</f>
        <v>-209911</v>
      </c>
      <c r="L34" s="3">
        <f t="shared" ref="L34:L65" si="3">IFERROR(K34/C34,"N/A")</f>
        <v>-2.1644707393636376E-2</v>
      </c>
    </row>
    <row r="35" spans="1:12" x14ac:dyDescent="0.2">
      <c r="A35" t="s">
        <v>92</v>
      </c>
      <c r="B35" t="s">
        <v>93</v>
      </c>
      <c r="C35" s="2">
        <v>4935</v>
      </c>
      <c r="D35" s="2">
        <v>0</v>
      </c>
      <c r="E35" s="2">
        <v>0</v>
      </c>
      <c r="F35" s="2">
        <v>4935</v>
      </c>
      <c r="G35" s="2">
        <v>0</v>
      </c>
      <c r="H35" s="2">
        <v>0</v>
      </c>
      <c r="I35" s="2">
        <v>0</v>
      </c>
      <c r="J35" s="2">
        <v>4935</v>
      </c>
      <c r="K35" s="2">
        <f t="shared" si="2"/>
        <v>0</v>
      </c>
      <c r="L35" s="3">
        <f t="shared" si="3"/>
        <v>0</v>
      </c>
    </row>
    <row r="36" spans="1:12" x14ac:dyDescent="0.2">
      <c r="A36" t="s">
        <v>94</v>
      </c>
      <c r="B36" t="s">
        <v>95</v>
      </c>
      <c r="C36" s="2">
        <v>85000</v>
      </c>
      <c r="D36" s="2">
        <v>0</v>
      </c>
      <c r="E36" s="2">
        <v>0</v>
      </c>
      <c r="F36" s="2">
        <v>85000</v>
      </c>
      <c r="G36" s="2">
        <v>0</v>
      </c>
      <c r="H36" s="2">
        <v>0</v>
      </c>
      <c r="I36" s="2">
        <v>0</v>
      </c>
      <c r="J36" s="2">
        <v>85000</v>
      </c>
      <c r="K36" s="2">
        <f t="shared" si="2"/>
        <v>0</v>
      </c>
      <c r="L36" s="3">
        <f t="shared" si="3"/>
        <v>0</v>
      </c>
    </row>
    <row r="37" spans="1:12" x14ac:dyDescent="0.2">
      <c r="A37" t="s">
        <v>96</v>
      </c>
      <c r="B37" t="s">
        <v>97</v>
      </c>
      <c r="C37" s="2">
        <v>5435</v>
      </c>
      <c r="D37" s="2">
        <v>-272</v>
      </c>
      <c r="E37" s="2">
        <v>127.465</v>
      </c>
      <c r="F37" s="2">
        <v>5290</v>
      </c>
      <c r="G37" s="2">
        <v>-99</v>
      </c>
      <c r="H37" s="2">
        <v>0</v>
      </c>
      <c r="I37" s="2">
        <v>251.14400000000001</v>
      </c>
      <c r="J37" s="2">
        <v>5442</v>
      </c>
      <c r="K37" s="2">
        <f t="shared" si="2"/>
        <v>7</v>
      </c>
      <c r="L37" s="3">
        <f t="shared" si="3"/>
        <v>1.2879484820607176E-3</v>
      </c>
    </row>
    <row r="38" spans="1:12" x14ac:dyDescent="0.2">
      <c r="A38" t="s">
        <v>98</v>
      </c>
      <c r="B38" t="s">
        <v>99</v>
      </c>
      <c r="C38" s="2">
        <v>406416</v>
      </c>
      <c r="D38" s="2">
        <v>-14995.165000000001</v>
      </c>
      <c r="E38" s="2">
        <v>1637.86</v>
      </c>
      <c r="F38" s="2">
        <v>393060</v>
      </c>
      <c r="G38" s="2">
        <v>-2236.5250000000001</v>
      </c>
      <c r="H38" s="2">
        <v>0</v>
      </c>
      <c r="I38" s="2">
        <v>0</v>
      </c>
      <c r="J38" s="2">
        <v>390823</v>
      </c>
      <c r="K38" s="2">
        <f t="shared" si="2"/>
        <v>-15593</v>
      </c>
      <c r="L38" s="3">
        <f t="shared" si="3"/>
        <v>-3.8367091846777689E-2</v>
      </c>
    </row>
    <row r="39" spans="1:12" x14ac:dyDescent="0.2">
      <c r="A39" t="s">
        <v>100</v>
      </c>
      <c r="B39" t="s">
        <v>101</v>
      </c>
      <c r="C39" s="2">
        <v>161220</v>
      </c>
      <c r="D39" s="2">
        <v>-8043.4970000000003</v>
      </c>
      <c r="E39" s="2">
        <v>477.42700000000002</v>
      </c>
      <c r="F39" s="2">
        <v>153654</v>
      </c>
      <c r="G39" s="2">
        <v>-7665.1940000000004</v>
      </c>
      <c r="H39" s="2">
        <v>0</v>
      </c>
      <c r="I39" s="2">
        <v>0</v>
      </c>
      <c r="J39" s="2">
        <v>145988</v>
      </c>
      <c r="K39" s="2">
        <f t="shared" si="2"/>
        <v>-15232</v>
      </c>
      <c r="L39" s="3">
        <f t="shared" si="3"/>
        <v>-9.4479593102592727E-2</v>
      </c>
    </row>
    <row r="40" spans="1:12" x14ac:dyDescent="0.2">
      <c r="A40" t="s">
        <v>102</v>
      </c>
      <c r="B40" t="s">
        <v>103</v>
      </c>
      <c r="C40" s="2">
        <v>118638</v>
      </c>
      <c r="D40" s="2">
        <v>-5704.5060000000003</v>
      </c>
      <c r="E40" s="2">
        <v>403.98700000000002</v>
      </c>
      <c r="F40" s="2">
        <v>113337</v>
      </c>
      <c r="G40" s="2">
        <v>0</v>
      </c>
      <c r="H40" s="2">
        <v>0</v>
      </c>
      <c r="I40" s="2">
        <v>0</v>
      </c>
      <c r="J40" s="2">
        <v>113337</v>
      </c>
      <c r="K40" s="2">
        <f t="shared" si="2"/>
        <v>-5301</v>
      </c>
      <c r="L40" s="3">
        <f t="shared" si="3"/>
        <v>-4.4682142315278409E-2</v>
      </c>
    </row>
    <row r="41" spans="1:12" x14ac:dyDescent="0.2">
      <c r="A41" t="s">
        <v>104</v>
      </c>
      <c r="B41" t="s">
        <v>105</v>
      </c>
      <c r="C41" s="2">
        <v>687387</v>
      </c>
      <c r="D41" s="2">
        <v>-34380.574000000001</v>
      </c>
      <c r="E41" s="2">
        <v>-5176.7929999999997</v>
      </c>
      <c r="F41" s="2">
        <v>647829</v>
      </c>
      <c r="G41" s="2">
        <v>-6000</v>
      </c>
      <c r="H41" s="2">
        <v>0</v>
      </c>
      <c r="I41" s="2">
        <v>0</v>
      </c>
      <c r="J41" s="2">
        <v>641829</v>
      </c>
      <c r="K41" s="2">
        <f t="shared" si="2"/>
        <v>-45558</v>
      </c>
      <c r="L41" s="3">
        <f t="shared" si="3"/>
        <v>-6.6277075359295418E-2</v>
      </c>
    </row>
    <row r="42" spans="1:12" x14ac:dyDescent="0.2">
      <c r="A42" t="s">
        <v>106</v>
      </c>
      <c r="B42" t="s">
        <v>107</v>
      </c>
      <c r="C42" s="2">
        <v>15730</v>
      </c>
      <c r="D42" s="2">
        <v>-1014.494</v>
      </c>
      <c r="E42" s="2">
        <v>604.25099999999998</v>
      </c>
      <c r="F42" s="2">
        <v>15320</v>
      </c>
      <c r="G42" s="2">
        <v>0</v>
      </c>
      <c r="H42" s="2">
        <v>0</v>
      </c>
      <c r="I42" s="2">
        <v>0</v>
      </c>
      <c r="J42" s="2">
        <v>15320</v>
      </c>
      <c r="K42" s="2">
        <f t="shared" si="2"/>
        <v>-410</v>
      </c>
      <c r="L42" s="3">
        <f t="shared" si="3"/>
        <v>-2.6064844246662427E-2</v>
      </c>
    </row>
    <row r="43" spans="1:12" x14ac:dyDescent="0.2">
      <c r="A43" t="s">
        <v>108</v>
      </c>
      <c r="B43" t="s">
        <v>109</v>
      </c>
      <c r="C43" s="2">
        <v>6313</v>
      </c>
      <c r="D43" s="2">
        <v>-0.48</v>
      </c>
      <c r="E43" s="2">
        <v>27.393000000000001</v>
      </c>
      <c r="F43" s="2">
        <v>6341</v>
      </c>
      <c r="G43" s="2">
        <v>0</v>
      </c>
      <c r="H43" s="2">
        <v>0</v>
      </c>
      <c r="I43" s="2">
        <v>15.201000000000001</v>
      </c>
      <c r="J43" s="2">
        <v>6356</v>
      </c>
      <c r="K43" s="2">
        <f t="shared" si="2"/>
        <v>43</v>
      </c>
      <c r="L43" s="3">
        <f t="shared" si="3"/>
        <v>6.8113416759068585E-3</v>
      </c>
    </row>
    <row r="44" spans="1:12" x14ac:dyDescent="0.2">
      <c r="A44" t="s">
        <v>110</v>
      </c>
      <c r="B44" t="s">
        <v>111</v>
      </c>
      <c r="C44" s="2">
        <v>1319</v>
      </c>
      <c r="D44" s="2">
        <v>-66</v>
      </c>
      <c r="E44" s="2">
        <v>0</v>
      </c>
      <c r="F44" s="2">
        <v>1253</v>
      </c>
      <c r="G44" s="2">
        <v>0</v>
      </c>
      <c r="H44" s="2">
        <v>0</v>
      </c>
      <c r="I44" s="2">
        <v>0</v>
      </c>
      <c r="J44" s="2">
        <v>1253</v>
      </c>
      <c r="K44" s="2">
        <f t="shared" si="2"/>
        <v>-66</v>
      </c>
      <c r="L44" s="3">
        <f t="shared" si="3"/>
        <v>-5.0037907505686124E-2</v>
      </c>
    </row>
    <row r="45" spans="1:12" x14ac:dyDescent="0.2">
      <c r="A45" t="s">
        <v>112</v>
      </c>
      <c r="B45" t="s">
        <v>113</v>
      </c>
      <c r="C45" s="2">
        <v>1088</v>
      </c>
      <c r="D45" s="2">
        <v>-54</v>
      </c>
      <c r="E45" s="2">
        <v>21.178000000000001</v>
      </c>
      <c r="F45" s="2">
        <v>1055</v>
      </c>
      <c r="G45" s="2">
        <v>-53</v>
      </c>
      <c r="H45" s="2">
        <v>0</v>
      </c>
      <c r="I45" s="2">
        <v>0</v>
      </c>
      <c r="J45" s="2">
        <v>1002</v>
      </c>
      <c r="K45" s="2">
        <f t="shared" si="2"/>
        <v>-86</v>
      </c>
      <c r="L45" s="3">
        <f t="shared" si="3"/>
        <v>-7.904411764705882E-2</v>
      </c>
    </row>
    <row r="46" spans="1:12" x14ac:dyDescent="0.2">
      <c r="A46" t="s">
        <v>114</v>
      </c>
      <c r="B46" t="s">
        <v>115</v>
      </c>
      <c r="C46" s="2">
        <v>7510</v>
      </c>
      <c r="D46" s="2">
        <v>-91</v>
      </c>
      <c r="E46" s="2">
        <v>39.33</v>
      </c>
      <c r="F46" s="2">
        <v>7459</v>
      </c>
      <c r="G46" s="2">
        <v>-30</v>
      </c>
      <c r="H46" s="2">
        <v>0</v>
      </c>
      <c r="I46" s="2">
        <v>0</v>
      </c>
      <c r="J46" s="2">
        <v>7429</v>
      </c>
      <c r="K46" s="2">
        <f t="shared" si="2"/>
        <v>-81</v>
      </c>
      <c r="L46" s="3">
        <f t="shared" si="3"/>
        <v>-1.0785619174434088E-2</v>
      </c>
    </row>
    <row r="47" spans="1:12" x14ac:dyDescent="0.2">
      <c r="A47" t="s">
        <v>116</v>
      </c>
      <c r="B47" t="s">
        <v>117</v>
      </c>
      <c r="C47" s="2">
        <v>0</v>
      </c>
      <c r="D47" s="2">
        <v>0</v>
      </c>
      <c r="E47" s="2">
        <v>0</v>
      </c>
      <c r="F47" s="2">
        <v>0</v>
      </c>
      <c r="G47" s="2">
        <v>0</v>
      </c>
      <c r="H47" s="2">
        <v>0</v>
      </c>
      <c r="I47" s="2">
        <v>0</v>
      </c>
      <c r="J47" s="2">
        <v>0</v>
      </c>
      <c r="K47" s="2">
        <f t="shared" si="2"/>
        <v>0</v>
      </c>
      <c r="L47" s="3" t="str">
        <f t="shared" si="3"/>
        <v>N/A</v>
      </c>
    </row>
    <row r="48" spans="1:12" x14ac:dyDescent="0.2">
      <c r="A48" t="s">
        <v>118</v>
      </c>
      <c r="B48" t="s">
        <v>119</v>
      </c>
      <c r="C48" s="2">
        <v>53260</v>
      </c>
      <c r="D48" s="2">
        <v>-1550</v>
      </c>
      <c r="E48" s="2">
        <v>2336.2840000000001</v>
      </c>
      <c r="F48" s="2">
        <v>54046</v>
      </c>
      <c r="G48" s="2">
        <v>-2692</v>
      </c>
      <c r="H48" s="2">
        <v>0</v>
      </c>
      <c r="I48" s="2">
        <v>5388.3360000000002</v>
      </c>
      <c r="J48" s="2">
        <v>56743</v>
      </c>
      <c r="K48" s="2">
        <f t="shared" si="2"/>
        <v>3483</v>
      </c>
      <c r="L48" s="3">
        <f t="shared" si="3"/>
        <v>6.53961697333834E-2</v>
      </c>
    </row>
    <row r="49" spans="1:12" x14ac:dyDescent="0.2">
      <c r="A49" t="s">
        <v>120</v>
      </c>
      <c r="B49" t="s">
        <v>121</v>
      </c>
      <c r="C49" s="2">
        <v>4926</v>
      </c>
      <c r="D49" s="2">
        <v>-246</v>
      </c>
      <c r="E49" s="2">
        <v>200</v>
      </c>
      <c r="F49" s="2">
        <v>4880</v>
      </c>
      <c r="G49" s="2">
        <v>0</v>
      </c>
      <c r="H49" s="2">
        <v>0</v>
      </c>
      <c r="I49" s="2">
        <v>215</v>
      </c>
      <c r="J49" s="2">
        <v>5095</v>
      </c>
      <c r="K49" s="2">
        <f t="shared" si="2"/>
        <v>169</v>
      </c>
      <c r="L49" s="3">
        <f t="shared" si="3"/>
        <v>3.4307754770604951E-2</v>
      </c>
    </row>
    <row r="50" spans="1:12" x14ac:dyDescent="0.2">
      <c r="A50" t="s">
        <v>122</v>
      </c>
      <c r="B50" t="s">
        <v>123</v>
      </c>
      <c r="C50" s="2">
        <v>1695</v>
      </c>
      <c r="D50" s="2">
        <v>-85</v>
      </c>
      <c r="E50" s="2">
        <v>0</v>
      </c>
      <c r="F50" s="2">
        <v>1610</v>
      </c>
      <c r="G50" s="2">
        <v>0</v>
      </c>
      <c r="H50" s="2">
        <v>0</v>
      </c>
      <c r="I50" s="2">
        <v>0</v>
      </c>
      <c r="J50" s="2">
        <v>1610</v>
      </c>
      <c r="K50" s="2">
        <f t="shared" si="2"/>
        <v>-85</v>
      </c>
      <c r="L50" s="3">
        <f t="shared" si="3"/>
        <v>-5.0147492625368731E-2</v>
      </c>
    </row>
    <row r="51" spans="1:12" x14ac:dyDescent="0.2">
      <c r="A51" t="s">
        <v>124</v>
      </c>
      <c r="B51" t="s">
        <v>125</v>
      </c>
      <c r="C51" s="2">
        <v>14334</v>
      </c>
      <c r="D51" s="2">
        <v>-717.39499999999998</v>
      </c>
      <c r="E51" s="2">
        <v>207.209</v>
      </c>
      <c r="F51" s="2">
        <v>13824</v>
      </c>
      <c r="G51" s="2">
        <v>-691</v>
      </c>
      <c r="H51" s="2">
        <v>0</v>
      </c>
      <c r="I51" s="2">
        <v>0</v>
      </c>
      <c r="J51" s="2">
        <v>13133</v>
      </c>
      <c r="K51" s="2">
        <f t="shared" si="2"/>
        <v>-1201</v>
      </c>
      <c r="L51" s="3">
        <f t="shared" si="3"/>
        <v>-8.3786800613924933E-2</v>
      </c>
    </row>
    <row r="52" spans="1:12" x14ac:dyDescent="0.2">
      <c r="A52" t="s">
        <v>126</v>
      </c>
      <c r="B52" t="s">
        <v>127</v>
      </c>
      <c r="C52" s="2">
        <v>1124185</v>
      </c>
      <c r="D52" s="2">
        <v>-43444.582000000002</v>
      </c>
      <c r="E52" s="2">
        <v>39380.904000000002</v>
      </c>
      <c r="F52" s="2">
        <v>1120122</v>
      </c>
      <c r="G52" s="2">
        <v>-1673.8330000000001</v>
      </c>
      <c r="H52" s="2">
        <v>0</v>
      </c>
      <c r="I52" s="2">
        <v>-200</v>
      </c>
      <c r="J52" s="2">
        <v>1118248</v>
      </c>
      <c r="K52" s="2">
        <f t="shared" si="2"/>
        <v>-5937</v>
      </c>
      <c r="L52" s="3">
        <f t="shared" si="3"/>
        <v>-5.2811592398048363E-3</v>
      </c>
    </row>
    <row r="53" spans="1:12" x14ac:dyDescent="0.2">
      <c r="A53" t="s">
        <v>128</v>
      </c>
      <c r="B53" t="s">
        <v>129</v>
      </c>
      <c r="C53" s="2">
        <v>2513</v>
      </c>
      <c r="D53" s="2">
        <v>-124</v>
      </c>
      <c r="E53" s="2">
        <v>80.778000000000006</v>
      </c>
      <c r="F53" s="2">
        <v>2470</v>
      </c>
      <c r="G53" s="2">
        <v>-10</v>
      </c>
      <c r="H53" s="2">
        <v>0</v>
      </c>
      <c r="I53" s="2">
        <v>0</v>
      </c>
      <c r="J53" s="2">
        <v>2460</v>
      </c>
      <c r="K53" s="2">
        <f t="shared" si="2"/>
        <v>-53</v>
      </c>
      <c r="L53" s="3">
        <f t="shared" si="3"/>
        <v>-2.109033028253084E-2</v>
      </c>
    </row>
    <row r="54" spans="1:12" x14ac:dyDescent="0.2">
      <c r="A54" t="s">
        <v>130</v>
      </c>
      <c r="B54" t="s">
        <v>131</v>
      </c>
      <c r="C54" s="2">
        <v>2430</v>
      </c>
      <c r="D54" s="2">
        <v>0</v>
      </c>
      <c r="E54" s="2">
        <v>0</v>
      </c>
      <c r="F54" s="2">
        <v>2429</v>
      </c>
      <c r="G54" s="2">
        <v>-20</v>
      </c>
      <c r="H54" s="2">
        <v>0</v>
      </c>
      <c r="I54" s="2">
        <v>0</v>
      </c>
      <c r="J54" s="2">
        <v>2409</v>
      </c>
      <c r="K54" s="2">
        <f t="shared" si="2"/>
        <v>-21</v>
      </c>
      <c r="L54" s="3">
        <f t="shared" si="3"/>
        <v>-8.6419753086419745E-3</v>
      </c>
    </row>
    <row r="55" spans="1:12" x14ac:dyDescent="0.2">
      <c r="A55" t="s">
        <v>132</v>
      </c>
      <c r="B55" t="s">
        <v>133</v>
      </c>
      <c r="C55" s="2">
        <v>20592</v>
      </c>
      <c r="D55" s="2">
        <v>0</v>
      </c>
      <c r="E55" s="2">
        <v>0</v>
      </c>
      <c r="F55" s="2">
        <v>20593</v>
      </c>
      <c r="G55" s="2">
        <v>0</v>
      </c>
      <c r="H55" s="2">
        <v>0</v>
      </c>
      <c r="I55" s="2">
        <v>0</v>
      </c>
      <c r="J55" s="2">
        <v>20593</v>
      </c>
      <c r="K55" s="2">
        <f t="shared" si="2"/>
        <v>1</v>
      </c>
      <c r="L55" s="3">
        <f t="shared" si="3"/>
        <v>4.8562548562548563E-5</v>
      </c>
    </row>
    <row r="56" spans="1:12" x14ac:dyDescent="0.2">
      <c r="A56" t="s">
        <v>134</v>
      </c>
      <c r="B56" t="s">
        <v>135</v>
      </c>
      <c r="C56" s="2">
        <v>114170</v>
      </c>
      <c r="D56" s="2">
        <v>-4671.33</v>
      </c>
      <c r="E56" s="2">
        <v>488.30599999999998</v>
      </c>
      <c r="F56" s="2">
        <v>109988</v>
      </c>
      <c r="G56" s="2">
        <v>-4452.2250000000004</v>
      </c>
      <c r="H56" s="2">
        <v>0</v>
      </c>
      <c r="I56" s="2">
        <v>-53</v>
      </c>
      <c r="J56" s="2">
        <v>105482</v>
      </c>
      <c r="K56" s="2">
        <f t="shared" si="2"/>
        <v>-8688</v>
      </c>
      <c r="L56" s="3">
        <f t="shared" si="3"/>
        <v>-7.6097048261364625E-2</v>
      </c>
    </row>
    <row r="57" spans="1:12" x14ac:dyDescent="0.2">
      <c r="A57" t="s">
        <v>136</v>
      </c>
      <c r="B57" t="s">
        <v>137</v>
      </c>
      <c r="C57" s="2">
        <v>149288</v>
      </c>
      <c r="D57" s="2">
        <v>-5741.58</v>
      </c>
      <c r="E57" s="2">
        <v>480.94799999999998</v>
      </c>
      <c r="F57" s="2">
        <v>144027</v>
      </c>
      <c r="G57" s="2">
        <v>-3084.0289999999995</v>
      </c>
      <c r="H57" s="2">
        <v>0</v>
      </c>
      <c r="I57" s="2">
        <v>490.56400000000031</v>
      </c>
      <c r="J57" s="2">
        <v>141434</v>
      </c>
      <c r="K57" s="2">
        <f t="shared" si="2"/>
        <v>-7854</v>
      </c>
      <c r="L57" s="3">
        <f t="shared" si="3"/>
        <v>-5.2609720808102459E-2</v>
      </c>
    </row>
    <row r="58" spans="1:12" x14ac:dyDescent="0.2">
      <c r="A58" t="s">
        <v>138</v>
      </c>
      <c r="B58" t="s">
        <v>139</v>
      </c>
      <c r="C58" s="2">
        <v>1246457</v>
      </c>
      <c r="D58" s="2">
        <v>-19504.332999999999</v>
      </c>
      <c r="E58" s="2">
        <v>11682.727000000001</v>
      </c>
      <c r="F58" s="2">
        <v>1238635</v>
      </c>
      <c r="G58" s="2">
        <v>-11910.752999999999</v>
      </c>
      <c r="H58" s="2">
        <v>0</v>
      </c>
      <c r="I58" s="2">
        <v>28798.922000000002</v>
      </c>
      <c r="J58" s="2">
        <v>1255523</v>
      </c>
      <c r="K58" s="2">
        <f t="shared" si="2"/>
        <v>9066</v>
      </c>
      <c r="L58" s="3">
        <f t="shared" si="3"/>
        <v>7.2734157696575175E-3</v>
      </c>
    </row>
    <row r="59" spans="1:12" x14ac:dyDescent="0.2">
      <c r="A59" t="s">
        <v>140</v>
      </c>
      <c r="B59" t="s">
        <v>141</v>
      </c>
      <c r="C59" s="2">
        <v>187981</v>
      </c>
      <c r="D59" s="2">
        <v>-9399</v>
      </c>
      <c r="E59" s="2">
        <v>8470.991</v>
      </c>
      <c r="F59" s="2">
        <v>187053</v>
      </c>
      <c r="G59" s="2">
        <v>-9353</v>
      </c>
      <c r="H59" s="2">
        <v>0</v>
      </c>
      <c r="I59" s="2">
        <v>-210.50000000000091</v>
      </c>
      <c r="J59" s="2">
        <v>177489</v>
      </c>
      <c r="K59" s="2">
        <f t="shared" si="2"/>
        <v>-10492</v>
      </c>
      <c r="L59" s="3">
        <f t="shared" si="3"/>
        <v>-5.5814151430197731E-2</v>
      </c>
    </row>
    <row r="60" spans="1:12" x14ac:dyDescent="0.2">
      <c r="A60" t="s">
        <v>142</v>
      </c>
      <c r="B60" t="s">
        <v>143</v>
      </c>
      <c r="C60" s="2">
        <v>2059925</v>
      </c>
      <c r="D60" s="2">
        <v>-39239.525000000001</v>
      </c>
      <c r="E60" s="2">
        <v>62904.498</v>
      </c>
      <c r="F60" s="2">
        <v>2083590</v>
      </c>
      <c r="G60" s="2">
        <v>-39751.25499999999</v>
      </c>
      <c r="H60" s="2">
        <v>0</v>
      </c>
      <c r="I60" s="2">
        <v>-1192.0219999999999</v>
      </c>
      <c r="J60" s="2">
        <v>2042647</v>
      </c>
      <c r="K60" s="2">
        <f t="shared" si="2"/>
        <v>-17278</v>
      </c>
      <c r="L60" s="3">
        <f t="shared" si="3"/>
        <v>-8.3876840176220005E-3</v>
      </c>
    </row>
    <row r="61" spans="1:12" x14ac:dyDescent="0.2">
      <c r="A61" t="s">
        <v>144</v>
      </c>
      <c r="B61" t="s">
        <v>145</v>
      </c>
      <c r="C61" s="2">
        <v>1063263</v>
      </c>
      <c r="D61" s="2">
        <v>-28515</v>
      </c>
      <c r="E61" s="2">
        <v>217579.88699999999</v>
      </c>
      <c r="F61" s="2">
        <v>1252328</v>
      </c>
      <c r="G61" s="2">
        <v>-37603.584000000003</v>
      </c>
      <c r="H61" s="2">
        <v>0</v>
      </c>
      <c r="I61" s="2">
        <v>162479.96100000001</v>
      </c>
      <c r="J61" s="2">
        <v>1377204</v>
      </c>
      <c r="K61" s="2">
        <f t="shared" si="2"/>
        <v>313941</v>
      </c>
      <c r="L61" s="3">
        <f t="shared" si="3"/>
        <v>0.29526184960823426</v>
      </c>
    </row>
    <row r="62" spans="1:12" x14ac:dyDescent="0.2">
      <c r="A62" t="s">
        <v>146</v>
      </c>
      <c r="B62" t="s">
        <v>147</v>
      </c>
      <c r="C62" s="2">
        <v>65694</v>
      </c>
      <c r="D62" s="2">
        <v>-3285.54</v>
      </c>
      <c r="E62" s="2">
        <v>2277.1190000000001</v>
      </c>
      <c r="F62" s="2">
        <v>64686</v>
      </c>
      <c r="G62" s="2">
        <v>-3602.7510000000002</v>
      </c>
      <c r="H62" s="2">
        <v>0</v>
      </c>
      <c r="I62" s="2">
        <v>0</v>
      </c>
      <c r="J62" s="2">
        <v>61083</v>
      </c>
      <c r="K62" s="2">
        <f t="shared" si="2"/>
        <v>-4611</v>
      </c>
      <c r="L62" s="3">
        <f t="shared" si="3"/>
        <v>-7.0189058361494194E-2</v>
      </c>
    </row>
    <row r="63" spans="1:12" x14ac:dyDescent="0.2">
      <c r="A63" t="s">
        <v>148</v>
      </c>
      <c r="B63" t="s">
        <v>149</v>
      </c>
      <c r="C63" s="2">
        <v>1570830</v>
      </c>
      <c r="D63" s="2">
        <v>-6048.768</v>
      </c>
      <c r="E63" s="2">
        <v>11499.471</v>
      </c>
      <c r="F63" s="2">
        <v>1576282</v>
      </c>
      <c r="G63" s="2">
        <v>0</v>
      </c>
      <c r="H63" s="2">
        <v>0</v>
      </c>
      <c r="I63" s="2">
        <v>25234.355999999996</v>
      </c>
      <c r="J63" s="2">
        <v>1601516</v>
      </c>
      <c r="K63" s="2">
        <f t="shared" si="2"/>
        <v>30686</v>
      </c>
      <c r="L63" s="3">
        <f t="shared" si="3"/>
        <v>1.9534895564765124E-2</v>
      </c>
    </row>
    <row r="64" spans="1:12" x14ac:dyDescent="0.2">
      <c r="A64" t="s">
        <v>150</v>
      </c>
      <c r="B64" t="s">
        <v>151</v>
      </c>
      <c r="C64" s="2">
        <v>1870835</v>
      </c>
      <c r="D64" s="2">
        <v>-59729.050999999999</v>
      </c>
      <c r="E64" s="2">
        <v>1029.3</v>
      </c>
      <c r="F64" s="2">
        <v>1812135</v>
      </c>
      <c r="G64" s="2">
        <v>0</v>
      </c>
      <c r="H64" s="2">
        <v>9886.5640000000003</v>
      </c>
      <c r="I64" s="2">
        <v>136113.14599999998</v>
      </c>
      <c r="J64" s="2">
        <v>1958135</v>
      </c>
      <c r="K64" s="2">
        <f t="shared" si="2"/>
        <v>87300</v>
      </c>
      <c r="L64" s="3">
        <f t="shared" si="3"/>
        <v>4.6663655533491728E-2</v>
      </c>
    </row>
    <row r="65" spans="1:12" x14ac:dyDescent="0.2">
      <c r="A65" t="s">
        <v>152</v>
      </c>
      <c r="B65" t="s">
        <v>153</v>
      </c>
      <c r="C65" s="2">
        <v>8583</v>
      </c>
      <c r="D65" s="2">
        <v>-429</v>
      </c>
      <c r="E65" s="2">
        <v>0</v>
      </c>
      <c r="F65" s="2">
        <v>8154</v>
      </c>
      <c r="G65" s="2">
        <v>0</v>
      </c>
      <c r="H65" s="2">
        <v>0</v>
      </c>
      <c r="I65" s="2">
        <v>0</v>
      </c>
      <c r="J65" s="2">
        <v>8154</v>
      </c>
      <c r="K65" s="2">
        <f t="shared" si="2"/>
        <v>-429</v>
      </c>
      <c r="L65" s="3">
        <f t="shared" si="3"/>
        <v>-4.9982523593149246E-2</v>
      </c>
    </row>
    <row r="66" spans="1:12" x14ac:dyDescent="0.2">
      <c r="A66" t="s">
        <v>154</v>
      </c>
      <c r="B66" t="s">
        <v>155</v>
      </c>
      <c r="C66" s="2">
        <v>335556</v>
      </c>
      <c r="D66" s="2">
        <v>4758.2110000000002</v>
      </c>
      <c r="E66" s="2">
        <v>4436.4870000000001</v>
      </c>
      <c r="F66" s="2">
        <v>344750</v>
      </c>
      <c r="G66" s="2">
        <v>0</v>
      </c>
      <c r="H66" s="2">
        <v>0</v>
      </c>
      <c r="I66" s="2">
        <v>3.0340000000001055</v>
      </c>
      <c r="J66" s="2">
        <v>344753</v>
      </c>
      <c r="K66" s="2">
        <f t="shared" ref="K66:K89" si="4">J66-C66</f>
        <v>9197</v>
      </c>
      <c r="L66" s="3">
        <f t="shared" ref="L66:L89" si="5">IFERROR(K66/C66,"N/A")</f>
        <v>2.7408241843388286E-2</v>
      </c>
    </row>
    <row r="67" spans="1:12" x14ac:dyDescent="0.2">
      <c r="A67" t="s">
        <v>156</v>
      </c>
      <c r="B67" t="s">
        <v>157</v>
      </c>
      <c r="C67" s="2">
        <v>1379087</v>
      </c>
      <c r="D67" s="2">
        <v>-8954.0339999999997</v>
      </c>
      <c r="E67" s="2">
        <v>34294.074999999997</v>
      </c>
      <c r="F67" s="2">
        <v>1404427</v>
      </c>
      <c r="G67" s="2">
        <v>-28743.241000000002</v>
      </c>
      <c r="H67" s="2">
        <v>0</v>
      </c>
      <c r="I67" s="2">
        <v>701.1690000000001</v>
      </c>
      <c r="J67" s="2">
        <v>1376386</v>
      </c>
      <c r="K67" s="2">
        <f t="shared" si="4"/>
        <v>-2701</v>
      </c>
      <c r="L67" s="3">
        <f t="shared" si="5"/>
        <v>-1.9585421369355234E-3</v>
      </c>
    </row>
    <row r="68" spans="1:12" x14ac:dyDescent="0.2">
      <c r="A68" t="s">
        <v>158</v>
      </c>
      <c r="B68" t="s">
        <v>159</v>
      </c>
      <c r="C68" s="2">
        <v>629121</v>
      </c>
      <c r="D68" s="2">
        <v>-25247.510999999999</v>
      </c>
      <c r="E68" s="2">
        <v>-30766.424999999999</v>
      </c>
      <c r="F68" s="2">
        <v>573106</v>
      </c>
      <c r="G68" s="2">
        <v>-20312.812000000002</v>
      </c>
      <c r="H68" s="2">
        <v>0</v>
      </c>
      <c r="I68" s="2">
        <v>39076.514000000003</v>
      </c>
      <c r="J68" s="2">
        <v>591869</v>
      </c>
      <c r="K68" s="2">
        <f t="shared" si="4"/>
        <v>-37252</v>
      </c>
      <c r="L68" s="3">
        <f t="shared" si="5"/>
        <v>-5.9212774649073867E-2</v>
      </c>
    </row>
    <row r="69" spans="1:12" x14ac:dyDescent="0.2">
      <c r="A69" t="s">
        <v>160</v>
      </c>
      <c r="B69" t="s">
        <v>161</v>
      </c>
      <c r="C69" s="2">
        <v>156299</v>
      </c>
      <c r="D69" s="2">
        <v>-1069.2729999999999</v>
      </c>
      <c r="E69" s="2">
        <v>35.668999999999997</v>
      </c>
      <c r="F69" s="2">
        <v>155265</v>
      </c>
      <c r="G69" s="2">
        <v>-1980.828</v>
      </c>
      <c r="H69" s="2">
        <v>0</v>
      </c>
      <c r="I69" s="2">
        <v>977.69100000000014</v>
      </c>
      <c r="J69" s="2">
        <v>154263</v>
      </c>
      <c r="K69" s="2">
        <f t="shared" si="4"/>
        <v>-2036</v>
      </c>
      <c r="L69" s="3">
        <f t="shared" si="5"/>
        <v>-1.3026314947632423E-2</v>
      </c>
    </row>
    <row r="70" spans="1:12" x14ac:dyDescent="0.2">
      <c r="A70" t="s">
        <v>162</v>
      </c>
      <c r="B70" t="s">
        <v>163</v>
      </c>
      <c r="C70" s="2">
        <v>1598352</v>
      </c>
      <c r="D70" s="2">
        <v>-12033.322</v>
      </c>
      <c r="E70" s="2">
        <v>4226.1509999999998</v>
      </c>
      <c r="F70" s="2">
        <v>1590545</v>
      </c>
      <c r="G70" s="2">
        <v>-7418.6279999999997</v>
      </c>
      <c r="H70" s="2">
        <v>0</v>
      </c>
      <c r="I70" s="2">
        <v>5530.8480000000009</v>
      </c>
      <c r="J70" s="2">
        <v>1588657</v>
      </c>
      <c r="K70" s="2">
        <f t="shared" si="4"/>
        <v>-9695</v>
      </c>
      <c r="L70" s="3">
        <f t="shared" si="5"/>
        <v>-6.0656225912690074E-3</v>
      </c>
    </row>
    <row r="71" spans="1:12" x14ac:dyDescent="0.2">
      <c r="A71" t="s">
        <v>164</v>
      </c>
      <c r="B71" t="s">
        <v>165</v>
      </c>
      <c r="C71" s="2">
        <v>689657</v>
      </c>
      <c r="D71" s="2">
        <v>-27827.524000000001</v>
      </c>
      <c r="E71" s="2">
        <v>1980.624</v>
      </c>
      <c r="F71" s="2">
        <v>663810</v>
      </c>
      <c r="G71" s="2">
        <v>-20063.794000000005</v>
      </c>
      <c r="H71" s="2">
        <v>0</v>
      </c>
      <c r="I71" s="2">
        <v>1643.87</v>
      </c>
      <c r="J71" s="2">
        <v>645391</v>
      </c>
      <c r="K71" s="2">
        <f t="shared" si="4"/>
        <v>-44266</v>
      </c>
      <c r="L71" s="3">
        <f t="shared" si="5"/>
        <v>-6.4185529908345737E-2</v>
      </c>
    </row>
    <row r="72" spans="1:12" x14ac:dyDescent="0.2">
      <c r="A72" t="s">
        <v>166</v>
      </c>
      <c r="B72" t="s">
        <v>167</v>
      </c>
      <c r="C72" s="2">
        <v>16101</v>
      </c>
      <c r="D72" s="2">
        <v>-802.33600000000001</v>
      </c>
      <c r="E72" s="2">
        <v>135.173</v>
      </c>
      <c r="F72" s="2">
        <v>15433</v>
      </c>
      <c r="G72" s="2">
        <v>-769</v>
      </c>
      <c r="H72" s="2">
        <v>0</v>
      </c>
      <c r="I72" s="2">
        <v>0</v>
      </c>
      <c r="J72" s="2">
        <v>14664</v>
      </c>
      <c r="K72" s="2">
        <f t="shared" si="4"/>
        <v>-1437</v>
      </c>
      <c r="L72" s="3">
        <f t="shared" si="5"/>
        <v>-8.9249114961803613E-2</v>
      </c>
    </row>
    <row r="73" spans="1:12" x14ac:dyDescent="0.2">
      <c r="A73" t="s">
        <v>168</v>
      </c>
      <c r="B73" t="s">
        <v>169</v>
      </c>
      <c r="C73" s="2">
        <v>68570</v>
      </c>
      <c r="D73" s="2">
        <v>-2399.922</v>
      </c>
      <c r="E73" s="2">
        <v>1122.2139999999999</v>
      </c>
      <c r="F73" s="2">
        <v>67292</v>
      </c>
      <c r="G73" s="2">
        <v>-2300</v>
      </c>
      <c r="H73" s="2">
        <v>0</v>
      </c>
      <c r="I73" s="2">
        <v>0</v>
      </c>
      <c r="J73" s="2">
        <v>64992</v>
      </c>
      <c r="K73" s="2">
        <f t="shared" si="4"/>
        <v>-3578</v>
      </c>
      <c r="L73" s="3">
        <f t="shared" si="5"/>
        <v>-5.2180253755286565E-2</v>
      </c>
    </row>
    <row r="74" spans="1:12" x14ac:dyDescent="0.2">
      <c r="A74" t="s">
        <v>170</v>
      </c>
      <c r="B74" t="s">
        <v>171</v>
      </c>
      <c r="C74" s="2">
        <v>159875</v>
      </c>
      <c r="D74" s="2">
        <v>0</v>
      </c>
      <c r="E74" s="2">
        <v>3168.7269999999999</v>
      </c>
      <c r="F74" s="2">
        <v>163044</v>
      </c>
      <c r="G74" s="2">
        <v>0</v>
      </c>
      <c r="H74" s="2">
        <v>0</v>
      </c>
      <c r="I74" s="2">
        <v>1342.6279999999999</v>
      </c>
      <c r="J74" s="2">
        <v>164387</v>
      </c>
      <c r="K74" s="2">
        <f t="shared" si="4"/>
        <v>4512</v>
      </c>
      <c r="L74" s="3">
        <f t="shared" si="5"/>
        <v>2.8222048475371384E-2</v>
      </c>
    </row>
    <row r="75" spans="1:12" x14ac:dyDescent="0.2">
      <c r="A75" t="s">
        <v>172</v>
      </c>
      <c r="B75" t="s">
        <v>173</v>
      </c>
      <c r="C75" s="2">
        <v>108211</v>
      </c>
      <c r="D75" s="2">
        <v>0</v>
      </c>
      <c r="E75" s="2">
        <v>8428.2469999999994</v>
      </c>
      <c r="F75" s="2">
        <v>116639</v>
      </c>
      <c r="G75" s="2">
        <v>0</v>
      </c>
      <c r="H75" s="2">
        <v>0</v>
      </c>
      <c r="I75" s="2">
        <v>373.38599999999997</v>
      </c>
      <c r="J75" s="2">
        <v>117012</v>
      </c>
      <c r="K75" s="2">
        <f t="shared" si="4"/>
        <v>8801</v>
      </c>
      <c r="L75" s="3">
        <f t="shared" si="5"/>
        <v>8.1331842418977743E-2</v>
      </c>
    </row>
    <row r="76" spans="1:12" x14ac:dyDescent="0.2">
      <c r="A76" t="s">
        <v>174</v>
      </c>
      <c r="B76" t="s">
        <v>175</v>
      </c>
      <c r="C76" s="2">
        <v>136570</v>
      </c>
      <c r="D76" s="2">
        <v>0</v>
      </c>
      <c r="E76" s="2">
        <v>1901.3330000000001</v>
      </c>
      <c r="F76" s="2">
        <v>138471</v>
      </c>
      <c r="G76" s="2">
        <v>0</v>
      </c>
      <c r="H76" s="2">
        <v>0</v>
      </c>
      <c r="I76" s="2">
        <v>1213.6570000000002</v>
      </c>
      <c r="J76" s="2">
        <v>139684</v>
      </c>
      <c r="K76" s="2">
        <f t="shared" si="4"/>
        <v>3114</v>
      </c>
      <c r="L76" s="3">
        <f t="shared" si="5"/>
        <v>2.2801493739474262E-2</v>
      </c>
    </row>
    <row r="77" spans="1:12" x14ac:dyDescent="0.2">
      <c r="A77" t="s">
        <v>176</v>
      </c>
      <c r="B77" t="s">
        <v>177</v>
      </c>
      <c r="C77" s="2">
        <v>91531</v>
      </c>
      <c r="D77" s="2">
        <v>0</v>
      </c>
      <c r="E77" s="2">
        <v>4852.9740000000002</v>
      </c>
      <c r="F77" s="2">
        <v>96384</v>
      </c>
      <c r="G77" s="2">
        <v>0</v>
      </c>
      <c r="H77" s="2">
        <v>0</v>
      </c>
      <c r="I77" s="2">
        <v>860.99400000000003</v>
      </c>
      <c r="J77" s="2">
        <v>97245</v>
      </c>
      <c r="K77" s="2">
        <f t="shared" si="4"/>
        <v>5714</v>
      </c>
      <c r="L77" s="3">
        <f t="shared" si="5"/>
        <v>6.2426937321781693E-2</v>
      </c>
    </row>
    <row r="78" spans="1:12" x14ac:dyDescent="0.2">
      <c r="A78" t="s">
        <v>178</v>
      </c>
      <c r="B78" t="s">
        <v>179</v>
      </c>
      <c r="C78" s="2">
        <v>23945</v>
      </c>
      <c r="D78" s="2">
        <v>0</v>
      </c>
      <c r="E78" s="2">
        <v>49</v>
      </c>
      <c r="F78" s="2">
        <v>23994</v>
      </c>
      <c r="G78" s="2">
        <v>0</v>
      </c>
      <c r="H78" s="2">
        <v>0</v>
      </c>
      <c r="I78" s="2">
        <v>180.29900000000001</v>
      </c>
      <c r="J78" s="2">
        <v>24174</v>
      </c>
      <c r="K78" s="2">
        <f t="shared" si="4"/>
        <v>229</v>
      </c>
      <c r="L78" s="3">
        <f t="shared" si="5"/>
        <v>9.5635832115264149E-3</v>
      </c>
    </row>
    <row r="79" spans="1:12" x14ac:dyDescent="0.2">
      <c r="A79" t="s">
        <v>180</v>
      </c>
      <c r="B79" t="s">
        <v>181</v>
      </c>
      <c r="C79" s="2">
        <v>28503</v>
      </c>
      <c r="D79" s="2">
        <v>0</v>
      </c>
      <c r="E79" s="2">
        <v>741.87099999999998</v>
      </c>
      <c r="F79" s="2">
        <v>29245</v>
      </c>
      <c r="G79" s="2">
        <v>0</v>
      </c>
      <c r="H79" s="2">
        <v>0</v>
      </c>
      <c r="I79" s="2">
        <v>61.501999999999995</v>
      </c>
      <c r="J79" s="2">
        <v>29307</v>
      </c>
      <c r="K79" s="2">
        <f t="shared" si="4"/>
        <v>804</v>
      </c>
      <c r="L79" s="3">
        <f t="shared" si="5"/>
        <v>2.8207557099252711E-2</v>
      </c>
    </row>
    <row r="80" spans="1:12" x14ac:dyDescent="0.2">
      <c r="A80" t="s">
        <v>182</v>
      </c>
      <c r="B80" t="s">
        <v>183</v>
      </c>
      <c r="C80" s="2">
        <v>1287</v>
      </c>
      <c r="D80" s="2">
        <v>-35</v>
      </c>
      <c r="E80" s="2">
        <v>11.259</v>
      </c>
      <c r="F80" s="2">
        <v>1263</v>
      </c>
      <c r="G80" s="2">
        <v>0</v>
      </c>
      <c r="H80" s="2">
        <v>0</v>
      </c>
      <c r="I80" s="2">
        <v>0</v>
      </c>
      <c r="J80" s="2">
        <v>1263</v>
      </c>
      <c r="K80" s="2">
        <f t="shared" si="4"/>
        <v>-24</v>
      </c>
      <c r="L80" s="3">
        <f t="shared" si="5"/>
        <v>-1.8648018648018648E-2</v>
      </c>
    </row>
    <row r="81" spans="1:12" x14ac:dyDescent="0.2">
      <c r="A81" t="s">
        <v>184</v>
      </c>
      <c r="B81" t="s">
        <v>185</v>
      </c>
      <c r="C81" s="2">
        <v>790</v>
      </c>
      <c r="D81" s="2">
        <v>-39.49</v>
      </c>
      <c r="E81" s="2">
        <v>0</v>
      </c>
      <c r="F81" s="2">
        <v>751</v>
      </c>
      <c r="G81" s="2">
        <v>0</v>
      </c>
      <c r="H81" s="2">
        <v>0</v>
      </c>
      <c r="I81" s="2">
        <v>0</v>
      </c>
      <c r="J81" s="2">
        <v>751</v>
      </c>
      <c r="K81" s="2">
        <f t="shared" si="4"/>
        <v>-39</v>
      </c>
      <c r="L81" s="3">
        <f t="shared" si="5"/>
        <v>-4.9367088607594936E-2</v>
      </c>
    </row>
    <row r="82" spans="1:12" x14ac:dyDescent="0.2">
      <c r="A82" t="s">
        <v>186</v>
      </c>
      <c r="B82" t="s">
        <v>187</v>
      </c>
      <c r="C82" s="2">
        <v>1000</v>
      </c>
      <c r="D82" s="2">
        <v>-9.7620000000000005</v>
      </c>
      <c r="E82" s="2">
        <v>0</v>
      </c>
      <c r="F82" s="2">
        <v>990</v>
      </c>
      <c r="G82" s="2">
        <v>0</v>
      </c>
      <c r="H82" s="2">
        <v>0</v>
      </c>
      <c r="I82" s="2">
        <v>0</v>
      </c>
      <c r="J82" s="2">
        <v>990</v>
      </c>
      <c r="K82" s="2">
        <f t="shared" si="4"/>
        <v>-10</v>
      </c>
      <c r="L82" s="3">
        <f t="shared" si="5"/>
        <v>-0.01</v>
      </c>
    </row>
    <row r="83" spans="1:12" x14ac:dyDescent="0.2">
      <c r="A83" t="s">
        <v>188</v>
      </c>
      <c r="B83" t="s">
        <v>189</v>
      </c>
      <c r="C83" s="2">
        <v>718</v>
      </c>
      <c r="D83" s="2">
        <v>-35.898000000000003</v>
      </c>
      <c r="E83" s="2">
        <v>0</v>
      </c>
      <c r="F83" s="2">
        <v>682</v>
      </c>
      <c r="G83" s="2">
        <v>-20</v>
      </c>
      <c r="H83" s="2">
        <v>0</v>
      </c>
      <c r="I83" s="2">
        <v>0</v>
      </c>
      <c r="J83" s="2">
        <v>662</v>
      </c>
      <c r="K83" s="2">
        <f t="shared" si="4"/>
        <v>-56</v>
      </c>
      <c r="L83" s="3">
        <f t="shared" si="5"/>
        <v>-7.7994428969359333E-2</v>
      </c>
    </row>
    <row r="84" spans="1:12" x14ac:dyDescent="0.2">
      <c r="A84" t="s">
        <v>190</v>
      </c>
      <c r="B84" t="s">
        <v>191</v>
      </c>
      <c r="C84" s="2">
        <v>593</v>
      </c>
      <c r="D84" s="2">
        <v>-8.2509999999999994</v>
      </c>
      <c r="E84" s="2">
        <v>0</v>
      </c>
      <c r="F84" s="2">
        <v>585</v>
      </c>
      <c r="G84" s="2">
        <v>0</v>
      </c>
      <c r="H84" s="2">
        <v>0</v>
      </c>
      <c r="I84" s="2">
        <v>0</v>
      </c>
      <c r="J84" s="2">
        <v>585</v>
      </c>
      <c r="K84" s="2">
        <f t="shared" si="4"/>
        <v>-8</v>
      </c>
      <c r="L84" s="3">
        <f t="shared" si="5"/>
        <v>-1.3490725126475547E-2</v>
      </c>
    </row>
    <row r="85" spans="1:12" x14ac:dyDescent="0.2">
      <c r="A85" t="s">
        <v>192</v>
      </c>
      <c r="B85" t="s">
        <v>193</v>
      </c>
      <c r="C85" s="2">
        <v>0</v>
      </c>
      <c r="D85" s="2">
        <v>0</v>
      </c>
      <c r="E85" s="2">
        <v>0</v>
      </c>
      <c r="F85" s="2">
        <v>0</v>
      </c>
      <c r="G85" s="2">
        <v>0</v>
      </c>
      <c r="H85" s="2">
        <v>0</v>
      </c>
      <c r="I85" s="2">
        <v>0</v>
      </c>
      <c r="J85" s="2">
        <v>0</v>
      </c>
      <c r="K85" s="2">
        <f t="shared" si="4"/>
        <v>0</v>
      </c>
      <c r="L85" s="3" t="str">
        <f t="shared" si="5"/>
        <v>N/A</v>
      </c>
    </row>
    <row r="86" spans="1:12" x14ac:dyDescent="0.2">
      <c r="A86" t="s">
        <v>194</v>
      </c>
      <c r="B86" t="s">
        <v>195</v>
      </c>
      <c r="C86" s="2">
        <v>1200000</v>
      </c>
      <c r="D86" s="2">
        <v>0</v>
      </c>
      <c r="E86" s="2">
        <v>0</v>
      </c>
      <c r="F86" s="2">
        <v>1200000</v>
      </c>
      <c r="G86" s="2">
        <v>0</v>
      </c>
      <c r="H86" s="2">
        <v>0</v>
      </c>
      <c r="I86" s="2">
        <v>0</v>
      </c>
      <c r="J86" s="2">
        <v>1200000</v>
      </c>
      <c r="K86" s="2">
        <f t="shared" si="4"/>
        <v>0</v>
      </c>
      <c r="L86" s="3">
        <f t="shared" si="5"/>
        <v>0</v>
      </c>
    </row>
    <row r="87" spans="1:12" x14ac:dyDescent="0.2">
      <c r="A87" t="s">
        <v>196</v>
      </c>
      <c r="B87" t="s">
        <v>197</v>
      </c>
      <c r="C87" s="2">
        <v>160321</v>
      </c>
      <c r="D87" s="2">
        <v>0</v>
      </c>
      <c r="E87" s="2">
        <v>0</v>
      </c>
      <c r="F87" s="2">
        <v>160321</v>
      </c>
      <c r="G87" s="2">
        <v>0</v>
      </c>
      <c r="H87" s="2">
        <v>0</v>
      </c>
      <c r="I87" s="2">
        <v>0</v>
      </c>
      <c r="J87" s="2">
        <v>160321</v>
      </c>
      <c r="K87" s="2">
        <f t="shared" si="4"/>
        <v>0</v>
      </c>
      <c r="L87" s="3">
        <f t="shared" si="5"/>
        <v>0</v>
      </c>
    </row>
    <row r="88" spans="1:12" x14ac:dyDescent="0.2">
      <c r="A88" t="s">
        <v>198</v>
      </c>
      <c r="B88" t="s">
        <v>199</v>
      </c>
      <c r="C88" s="2">
        <v>144910</v>
      </c>
      <c r="D88" s="2">
        <v>0</v>
      </c>
      <c r="E88" s="2">
        <v>0</v>
      </c>
      <c r="F88" s="2">
        <v>144910</v>
      </c>
      <c r="G88" s="2">
        <v>0</v>
      </c>
      <c r="H88" s="2">
        <v>0</v>
      </c>
      <c r="I88" s="2">
        <v>0</v>
      </c>
      <c r="J88" s="2">
        <v>144910</v>
      </c>
      <c r="K88" s="2">
        <f t="shared" si="4"/>
        <v>0</v>
      </c>
      <c r="L88" s="3">
        <f t="shared" si="5"/>
        <v>0</v>
      </c>
    </row>
    <row r="89" spans="1:12" x14ac:dyDescent="0.2">
      <c r="A89" t="s">
        <v>200</v>
      </c>
      <c r="B89" t="s">
        <v>201</v>
      </c>
      <c r="C89" s="2">
        <v>166557</v>
      </c>
      <c r="D89" s="2">
        <v>0</v>
      </c>
      <c r="E89" s="2">
        <v>0</v>
      </c>
      <c r="F89" s="2">
        <v>166557</v>
      </c>
      <c r="G89" s="2">
        <v>-55519</v>
      </c>
      <c r="H89" s="2">
        <v>0</v>
      </c>
      <c r="I89" s="2">
        <v>0</v>
      </c>
      <c r="J89" s="2">
        <v>111038</v>
      </c>
      <c r="K89" s="2">
        <f t="shared" si="4"/>
        <v>-55519</v>
      </c>
      <c r="L89" s="3">
        <f t="shared" si="5"/>
        <v>-0.33333333333333331</v>
      </c>
    </row>
    <row r="90" spans="1:12" x14ac:dyDescent="0.2">
      <c r="C90" s="2"/>
      <c r="D90" s="2"/>
      <c r="E90" s="2"/>
      <c r="F90" s="2"/>
      <c r="G90" s="2"/>
      <c r="H90" s="2"/>
      <c r="I90" s="2"/>
      <c r="J90" s="2"/>
      <c r="K90" s="2"/>
      <c r="L90" s="3"/>
    </row>
    <row r="91" spans="1:12" s="1" customFormat="1" x14ac:dyDescent="0.2">
      <c r="A91" s="1" t="s">
        <v>202</v>
      </c>
      <c r="C91" s="4">
        <f>SUM(C2:C89)</f>
        <v>118688814</v>
      </c>
      <c r="D91" s="4">
        <f t="shared" ref="D91:K91" si="6">SUM(D2:D89)</f>
        <v>-1840406.6680000001</v>
      </c>
      <c r="E91" s="4">
        <f t="shared" si="6"/>
        <v>1065159.5430000003</v>
      </c>
      <c r="F91" s="4">
        <f>SUM(F2:F89)</f>
        <v>117913562</v>
      </c>
      <c r="G91" s="4">
        <f t="shared" si="6"/>
        <v>-629587.57000000007</v>
      </c>
      <c r="H91" s="4">
        <f t="shared" si="6"/>
        <v>135250.15099999998</v>
      </c>
      <c r="I91" s="4">
        <f t="shared" si="6"/>
        <v>1591306.2610000004</v>
      </c>
      <c r="J91" s="4">
        <f t="shared" si="6"/>
        <v>119010529</v>
      </c>
      <c r="K91" s="4">
        <f t="shared" si="6"/>
        <v>321715</v>
      </c>
      <c r="L91" s="3">
        <f>IFERROR(K91/C91,"N/A")</f>
        <v>2.7105755728589554E-3</v>
      </c>
    </row>
    <row r="92" spans="1:12" x14ac:dyDescent="0.2">
      <c r="D92" s="6"/>
    </row>
    <row r="93" spans="1:12" x14ac:dyDescent="0.2">
      <c r="D93" s="2"/>
    </row>
  </sheetData>
  <autoFilter ref="A1:L89" xr:uid="{031C53B6-A84D-4F3B-BE1A-E507CA15646A}">
    <sortState xmlns:xlrd2="http://schemas.microsoft.com/office/spreadsheetml/2017/richdata2" ref="A2:L89">
      <sortCondition ref="A1:A89"/>
    </sortState>
  </autoFilter>
  <conditionalFormatting sqref="D2:E91 G2:I91">
    <cfRule type="cellIs" dxfId="3" priority="3" operator="lessThan">
      <formula>0</formula>
    </cfRule>
    <cfRule type="cellIs" dxfId="2" priority="4" operator="greaterThan">
      <formula>0</formula>
    </cfRule>
  </conditionalFormatting>
  <conditionalFormatting sqref="K2:L91">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78375-8884-44e1-a41a-abcd80d5fac2">
      <Terms xmlns="http://schemas.microsoft.com/office/infopath/2007/PartnerControls"/>
    </lcf76f155ced4ddcb4097134ff3c332f>
    <TaxCatchAll xmlns="dc55dd11-0d63-471b-adf2-4c7639b7506a" xsi:nil="true"/>
    <Layoutdate xmlns="07e78375-8884-44e1-a41a-abcd80d5fa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6CAF971A9EE247B7CB7256455C847A" ma:contentTypeVersion="15" ma:contentTypeDescription="Create a new document." ma:contentTypeScope="" ma:versionID="514786bc2e685ef3a86bf7ebaccafb21">
  <xsd:schema xmlns:xsd="http://www.w3.org/2001/XMLSchema" xmlns:xs="http://www.w3.org/2001/XMLSchema" xmlns:p="http://schemas.microsoft.com/office/2006/metadata/properties" xmlns:ns2="07e78375-8884-44e1-a41a-abcd80d5fac2" xmlns:ns3="dc55dd11-0d63-471b-adf2-4c7639b7506a" targetNamespace="http://schemas.microsoft.com/office/2006/metadata/properties" ma:root="true" ma:fieldsID="2018b6823b92a76156ea92def0c1d548" ns2:_="" ns3:_="">
    <xsd:import namespace="07e78375-8884-44e1-a41a-abcd80d5fac2"/>
    <xsd:import namespace="dc55dd11-0d63-471b-adf2-4c7639b750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ayout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78375-8884-44e1-a41a-abcd80d5f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530f4bc-c3f8-412c-8771-dbb00ed82c5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ayoutdate" ma:index="21" nillable="true" ma:displayName="Layout date" ma:format="Dropdown" ma:internalName="Layoutdate">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55dd11-0d63-471b-adf2-4c7639b7506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00172c9-6d81-4b70-8d1a-07e32bee9efb}" ma:internalName="TaxCatchAll" ma:showField="CatchAllData" ma:web="dc55dd11-0d63-471b-adf2-4c7639b7506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F588CE-400A-4FE6-B074-3AAA59EBF4AF}">
  <ds:schemaRefs>
    <ds:schemaRef ds:uri="07e78375-8884-44e1-a41a-abcd80d5fac2"/>
    <ds:schemaRef ds:uri="http://schemas.microsoft.com/office/2006/documentManagement/types"/>
    <ds:schemaRef ds:uri="dc55dd11-0d63-471b-adf2-4c7639b7506a"/>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D0443FA-EFC8-456B-B08D-672D27D4C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78375-8884-44e1-a41a-abcd80d5fac2"/>
    <ds:schemaRef ds:uri="dc55dd11-0d63-471b-adf2-4c7639b75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4E1A52-D3D0-4E9B-B3A6-2D0534395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ReadMe</vt:lpstr>
      <vt:lpstr>FY2024</vt:lpstr>
      <vt:lpstr>FY2025</vt:lpstr>
      <vt:lpstr>FY2026</vt:lpstr>
      <vt:lpstr>FY2027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Cain</dc:creator>
  <cp:keywords/>
  <dc:description/>
  <cp:lastModifiedBy>Communications Team</cp:lastModifiedBy>
  <cp:revision/>
  <dcterms:created xsi:type="dcterms:W3CDTF">2024-02-09T21:50:41Z</dcterms:created>
  <dcterms:modified xsi:type="dcterms:W3CDTF">2024-02-27T17:18:32Z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0x0101007D6CAF971A9EE247B7CB7256455C847A</vt:lpwstr>
  </property>
  <property fmtid="{D5CDD505-2E9C-101B-9397-08002B2CF9AE}" pid="3" name="MediaServiceImageTags">
    <vt:lpwstr/>
  </property>
</Properties>
</file>